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460" yWindow="0" windowWidth="26080" windowHeight="15640" tabRatio="500" activeTab="1"/>
  </bookViews>
  <sheets>
    <sheet name="芸舞妓目安料金表" sheetId="1" r:id="rId1"/>
    <sheet name="Estimate Statemen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2" l="1"/>
  <c r="L58" i="2"/>
  <c r="Q58" i="2"/>
  <c r="P58" i="2"/>
  <c r="H57" i="2"/>
  <c r="L57" i="2"/>
  <c r="Q57" i="2"/>
  <c r="P57" i="2"/>
  <c r="H56" i="2"/>
  <c r="L56" i="2"/>
  <c r="Q56" i="2"/>
  <c r="P56" i="2"/>
  <c r="H51" i="2"/>
  <c r="L51" i="2"/>
  <c r="Q51" i="2"/>
  <c r="P51" i="2"/>
  <c r="H50" i="2"/>
  <c r="L50" i="2"/>
  <c r="Q50" i="2"/>
  <c r="P50" i="2"/>
  <c r="H49" i="2"/>
  <c r="L49" i="2"/>
  <c r="Q49" i="2"/>
  <c r="P49" i="2"/>
  <c r="H48" i="2"/>
  <c r="L48" i="2"/>
  <c r="Q48" i="2"/>
  <c r="P48" i="2"/>
  <c r="H43" i="2"/>
  <c r="L43" i="2"/>
  <c r="Q43" i="2"/>
  <c r="P43" i="2"/>
  <c r="H42" i="2"/>
  <c r="L42" i="2"/>
  <c r="Q42" i="2"/>
  <c r="P42" i="2"/>
  <c r="H41" i="2"/>
  <c r="L41" i="2"/>
  <c r="Q41" i="2"/>
  <c r="P41" i="2"/>
  <c r="H40" i="2"/>
  <c r="L40" i="2"/>
  <c r="Q40" i="2"/>
  <c r="P40" i="2"/>
  <c r="L34" i="2"/>
  <c r="Q34" i="2"/>
  <c r="P34" i="2"/>
  <c r="Q30" i="2"/>
  <c r="P30" i="2"/>
  <c r="H25" i="2"/>
  <c r="L25" i="2"/>
  <c r="Q25" i="2"/>
  <c r="P25" i="2"/>
  <c r="H24" i="2"/>
  <c r="L24" i="2"/>
  <c r="Q24" i="2"/>
  <c r="P24" i="2"/>
  <c r="H23" i="2"/>
  <c r="L23" i="2"/>
  <c r="Q23" i="2"/>
  <c r="P23" i="2"/>
  <c r="H22" i="2"/>
  <c r="L22" i="2"/>
  <c r="Q22" i="2"/>
  <c r="P22" i="2"/>
  <c r="H18" i="2"/>
  <c r="L18" i="2"/>
  <c r="Q18" i="2"/>
  <c r="P18" i="2"/>
  <c r="H17" i="2"/>
  <c r="L17" i="2"/>
  <c r="Q17" i="2"/>
  <c r="P17" i="2"/>
  <c r="H16" i="2"/>
  <c r="L16" i="2"/>
  <c r="Q16" i="2"/>
  <c r="P16" i="2"/>
  <c r="H15" i="2"/>
  <c r="L15" i="2"/>
  <c r="Q15" i="2"/>
  <c r="P15" i="2"/>
  <c r="H11" i="2"/>
  <c r="Q11" i="2"/>
  <c r="P11" i="2"/>
  <c r="H10" i="2"/>
  <c r="Q10" i="2"/>
  <c r="P10" i="2"/>
  <c r="H9" i="2"/>
  <c r="Q9" i="2"/>
  <c r="P9" i="2"/>
  <c r="H8" i="2"/>
  <c r="Q8" i="2"/>
  <c r="P8" i="2"/>
  <c r="Q30" i="1"/>
  <c r="P30" i="1"/>
  <c r="P34" i="1"/>
  <c r="Q34" i="1"/>
  <c r="Q58" i="1"/>
  <c r="P58" i="1"/>
  <c r="Q57" i="1"/>
  <c r="P57" i="1"/>
  <c r="Q56" i="1"/>
  <c r="P56" i="1"/>
  <c r="Q51" i="1"/>
  <c r="P51" i="1"/>
  <c r="Q50" i="1"/>
  <c r="P50" i="1"/>
  <c r="Q49" i="1"/>
  <c r="P49" i="1"/>
  <c r="Q48" i="1"/>
  <c r="P48" i="1"/>
  <c r="Q43" i="1"/>
  <c r="P43" i="1"/>
  <c r="Q42" i="1"/>
  <c r="P42" i="1"/>
  <c r="Q41" i="1"/>
  <c r="P41" i="1"/>
  <c r="H40" i="1"/>
  <c r="L40" i="1"/>
  <c r="Q40" i="1"/>
  <c r="P40" i="1"/>
  <c r="Q25" i="1"/>
  <c r="P25" i="1"/>
  <c r="Q24" i="1"/>
  <c r="P24" i="1"/>
  <c r="H23" i="1"/>
  <c r="L23" i="1"/>
  <c r="Q23" i="1"/>
  <c r="P23" i="1"/>
  <c r="H22" i="1"/>
  <c r="L22" i="1"/>
  <c r="Q22" i="1"/>
  <c r="P22" i="1"/>
  <c r="H18" i="1"/>
  <c r="L18" i="1"/>
  <c r="Q18" i="1"/>
  <c r="P18" i="1"/>
  <c r="H17" i="1"/>
  <c r="L17" i="1"/>
  <c r="Q17" i="1"/>
  <c r="P17" i="1"/>
  <c r="H16" i="1"/>
  <c r="L16" i="1"/>
  <c r="Q16" i="1"/>
  <c r="P16" i="1"/>
  <c r="H15" i="1"/>
  <c r="L15" i="1"/>
  <c r="Q15" i="1"/>
  <c r="P15" i="1"/>
  <c r="H11" i="1"/>
  <c r="Q11" i="1"/>
  <c r="H10" i="1"/>
  <c r="Q10" i="1"/>
  <c r="H9" i="1"/>
  <c r="Q9" i="1"/>
  <c r="H8" i="1"/>
  <c r="Q8" i="1"/>
  <c r="L34" i="1"/>
  <c r="L25" i="1"/>
  <c r="L24" i="1"/>
  <c r="L51" i="1"/>
  <c r="L50" i="1"/>
  <c r="L49" i="1"/>
  <c r="L48" i="1"/>
  <c r="L57" i="1"/>
  <c r="L58" i="1"/>
  <c r="H58" i="1"/>
  <c r="H57" i="1"/>
  <c r="H56" i="1"/>
  <c r="L56" i="1"/>
  <c r="H51" i="1"/>
  <c r="H50" i="1"/>
  <c r="H49" i="1"/>
  <c r="H48" i="1"/>
  <c r="H41" i="1"/>
  <c r="L41" i="1"/>
  <c r="H42" i="1"/>
  <c r="L42" i="1"/>
  <c r="H43" i="1"/>
  <c r="L43" i="1"/>
  <c r="H24" i="1"/>
  <c r="H25" i="1"/>
  <c r="P9" i="1"/>
  <c r="P10" i="1"/>
  <c r="P11" i="1"/>
  <c r="P8" i="1"/>
</calcChain>
</file>

<file path=xl/sharedStrings.xml><?xml version="1.0" encoding="utf-8"?>
<sst xmlns="http://schemas.openxmlformats.org/spreadsheetml/2006/main" count="736" uniqueCount="200">
  <si>
    <t>北海道</t>
    <rPh sb="0" eb="3">
      <t>ホッカイドウ</t>
    </rPh>
    <phoneticPr fontId="1"/>
  </si>
  <si>
    <t>東京</t>
    <rPh sb="0" eb="2">
      <t>トウキョウ</t>
    </rPh>
    <phoneticPr fontId="1"/>
  </si>
  <si>
    <t>名古屋</t>
    <rPh sb="0" eb="3">
      <t>ナゴヤ</t>
    </rPh>
    <phoneticPr fontId="1"/>
  </si>
  <si>
    <t>広島</t>
    <rPh sb="0" eb="2">
      <t>ヒロシマ</t>
    </rPh>
    <phoneticPr fontId="1"/>
  </si>
  <si>
    <t>博多</t>
    <rPh sb="0" eb="2">
      <t>ハカタ</t>
    </rPh>
    <phoneticPr fontId="1"/>
  </si>
  <si>
    <t>芸舞妓</t>
    <rPh sb="0" eb="3">
      <t>ゲイマイコ</t>
    </rPh>
    <phoneticPr fontId="1"/>
  </si>
  <si>
    <t>交通費(芸舞妓分)</t>
    <rPh sb="0" eb="3">
      <t>コウツウヒ</t>
    </rPh>
    <rPh sb="4" eb="7">
      <t>ゲイマイコ</t>
    </rPh>
    <rPh sb="7" eb="8">
      <t>ブン</t>
    </rPh>
    <phoneticPr fontId="1"/>
  </si>
  <si>
    <t>×</t>
    <phoneticPr fontId="1"/>
  </si>
  <si>
    <t>人数</t>
    <rPh sb="0" eb="2">
      <t>ニンズウ</t>
    </rPh>
    <phoneticPr fontId="1"/>
  </si>
  <si>
    <t>+</t>
    <phoneticPr fontId="1"/>
  </si>
  <si>
    <t>=</t>
    <phoneticPr fontId="1"/>
  </si>
  <si>
    <t>日帰り</t>
    <rPh sb="0" eb="2">
      <t>ヒガエ</t>
    </rPh>
    <phoneticPr fontId="1"/>
  </si>
  <si>
    <t>交通費(随行者1名)</t>
    <rPh sb="0" eb="3">
      <t>コウツウヒ</t>
    </rPh>
    <rPh sb="4" eb="7">
      <t>ズイコウシャ</t>
    </rPh>
    <rPh sb="8" eb="9">
      <t>メイ</t>
    </rPh>
    <phoneticPr fontId="1"/>
  </si>
  <si>
    <t>交通費(随行者2名)</t>
    <rPh sb="0" eb="3">
      <t>コウツウヒ</t>
    </rPh>
    <rPh sb="4" eb="7">
      <t>ズイコウシャ</t>
    </rPh>
    <rPh sb="8" eb="9">
      <t>メイ</t>
    </rPh>
    <phoneticPr fontId="1"/>
  </si>
  <si>
    <t>1泊2日</t>
    <rPh sb="1" eb="2">
      <t>ハク</t>
    </rPh>
    <rPh sb="3" eb="4">
      <t>ヒ</t>
    </rPh>
    <phoneticPr fontId="1"/>
  </si>
  <si>
    <t>2泊3日</t>
    <rPh sb="1" eb="2">
      <t>ハク</t>
    </rPh>
    <rPh sb="3" eb="4">
      <t>ヒ</t>
    </rPh>
    <phoneticPr fontId="1"/>
  </si>
  <si>
    <t>芸妓・舞妓・地方　出張料金目安表</t>
    <rPh sb="0" eb="2">
      <t>マイコ</t>
    </rPh>
    <rPh sb="3" eb="5">
      <t>マイコ</t>
    </rPh>
    <rPh sb="6" eb="8">
      <t>ジカタ</t>
    </rPh>
    <rPh sb="9" eb="11">
      <t>シュッチョウリョウ</t>
    </rPh>
    <rPh sb="11" eb="13">
      <t>リョウキン</t>
    </rPh>
    <rPh sb="13" eb="16">
      <t>メヤスヒョウ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</si>
  <si>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</si>
  <si>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</si>
  <si>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新幹線+タクシー</t>
    <rPh sb="0" eb="3">
      <t>シンカンセン</t>
    </rPh>
    <phoneticPr fontId="1"/>
  </si>
  <si>
    <t>タクシー</t>
    <phoneticPr fontId="1"/>
  </si>
  <si>
    <t>飛行機+タクシー</t>
    <rPh sb="0" eb="3">
      <t>ヒコウキ</t>
    </rPh>
    <phoneticPr fontId="1"/>
  </si>
  <si>
    <t>交通費(置屋〜伊丹)</t>
    <rPh sb="0" eb="3">
      <t>コウツウヒ</t>
    </rPh>
    <rPh sb="4" eb="6">
      <t>オキヤ</t>
    </rPh>
    <rPh sb="7" eb="9">
      <t>イタミ</t>
    </rPh>
    <phoneticPr fontId="1"/>
  </si>
  <si>
    <t>沖縄</t>
    <rPh sb="0" eb="2">
      <t>オキナワ</t>
    </rPh>
    <phoneticPr fontId="1"/>
  </si>
  <si>
    <t>置屋〜伊丹〜現地空港</t>
    <rPh sb="6" eb="10">
      <t>ゲンチクウコウ</t>
    </rPh>
    <phoneticPr fontId="1"/>
  </si>
  <si>
    <t>合計(別途消費税、宿泊費)</t>
    <rPh sb="0" eb="2">
      <t>ゴウケイ</t>
    </rPh>
    <rPh sb="3" eb="5">
      <t>ベット</t>
    </rPh>
    <rPh sb="5" eb="8">
      <t>ショウヒゼイ</t>
    </rPh>
    <rPh sb="9" eb="12">
      <t>シュクハクヒ</t>
    </rPh>
    <phoneticPr fontId="1"/>
  </si>
  <si>
    <t>大阪・奈良</t>
    <rPh sb="0" eb="2">
      <t>オオサカ</t>
    </rPh>
    <rPh sb="3" eb="5">
      <t>ナラ</t>
    </rPh>
    <phoneticPr fontId="1"/>
  </si>
  <si>
    <t>片道約4.5時間</t>
    <rPh sb="0" eb="2">
      <t>カタミチ</t>
    </rPh>
    <rPh sb="2" eb="3">
      <t>ヤク</t>
    </rPh>
    <rPh sb="6" eb="8">
      <t>ジカン</t>
    </rPh>
    <phoneticPr fontId="1"/>
  </si>
  <si>
    <t>片道約3.5時間</t>
    <rPh sb="0" eb="2">
      <t>カタミチ</t>
    </rPh>
    <rPh sb="2" eb="3">
      <t>ヤク</t>
    </rPh>
    <rPh sb="6" eb="8">
      <t>ジカン</t>
    </rPh>
    <phoneticPr fontId="1"/>
  </si>
  <si>
    <t>片道約1.5時間(大阪・奈良市内)</t>
    <rPh sb="0" eb="2">
      <t>カタミチ</t>
    </rPh>
    <rPh sb="2" eb="3">
      <t>ヤク</t>
    </rPh>
    <rPh sb="6" eb="8">
      <t>ジカン</t>
    </rPh>
    <rPh sb="9" eb="16">
      <t>オオサカシナイ</t>
    </rPh>
    <phoneticPr fontId="1"/>
  </si>
  <si>
    <t>片道約3時間(23区内)</t>
    <rPh sb="0" eb="2">
      <t>カタミチ</t>
    </rPh>
    <rPh sb="2" eb="3">
      <t>ヤク</t>
    </rPh>
    <rPh sb="4" eb="6">
      <t>ジカン</t>
    </rPh>
    <rPh sb="9" eb="11">
      <t>クナイ</t>
    </rPh>
    <phoneticPr fontId="1"/>
  </si>
  <si>
    <t>片道約1.5時間(名古屋市内)</t>
    <rPh sb="0" eb="2">
      <t>カタミチ</t>
    </rPh>
    <rPh sb="2" eb="3">
      <t>ヤク</t>
    </rPh>
    <rPh sb="6" eb="8">
      <t>ジカン</t>
    </rPh>
    <rPh sb="9" eb="12">
      <t>ナゴヤ</t>
    </rPh>
    <rPh sb="12" eb="14">
      <t>オオサカシナイ</t>
    </rPh>
    <phoneticPr fontId="1"/>
  </si>
  <si>
    <t>片道約2時間(広島市内)</t>
    <rPh sb="0" eb="2">
      <t>カタミチ</t>
    </rPh>
    <rPh sb="2" eb="3">
      <t>ヤク</t>
    </rPh>
    <rPh sb="4" eb="6">
      <t>ジカン</t>
    </rPh>
    <rPh sb="7" eb="9">
      <t>ヒロシマ</t>
    </rPh>
    <rPh sb="9" eb="11">
      <t>オオサカシナイ</t>
    </rPh>
    <phoneticPr fontId="1"/>
  </si>
  <si>
    <t>片道約3.5時間(博多市内)</t>
    <rPh sb="0" eb="2">
      <t>カタミチ</t>
    </rPh>
    <rPh sb="2" eb="3">
      <t>ヤク</t>
    </rPh>
    <rPh sb="6" eb="8">
      <t>ジカン</t>
    </rPh>
    <rPh sb="9" eb="11">
      <t>ハカタ</t>
    </rPh>
    <rPh sb="11" eb="13">
      <t>オオサカシナイ</t>
    </rPh>
    <phoneticPr fontId="1"/>
  </si>
  <si>
    <t>置屋〜現地</t>
    <rPh sb="3" eb="5">
      <t>ゲンチ</t>
    </rPh>
    <phoneticPr fontId="1"/>
  </si>
  <si>
    <t>移動に伴う食事代</t>
    <rPh sb="0" eb="2">
      <t>イドウ</t>
    </rPh>
    <rPh sb="3" eb="4">
      <t>トモナ</t>
    </rPh>
    <rPh sb="5" eb="8">
      <t>ショクジダイ</t>
    </rPh>
    <phoneticPr fontId="1"/>
  </si>
  <si>
    <t>合計(別途消費税)</t>
    <rPh sb="0" eb="2">
      <t>ゴウケイ</t>
    </rPh>
    <phoneticPr fontId="1"/>
  </si>
  <si>
    <t>置屋〜関空</t>
    <rPh sb="3" eb="5">
      <t>カンクウ</t>
    </rPh>
    <phoneticPr fontId="1"/>
  </si>
  <si>
    <t>海外</t>
    <rPh sb="0" eb="2">
      <t>カイガイ</t>
    </rPh>
    <phoneticPr fontId="1"/>
  </si>
  <si>
    <t>交通費(置屋〜関空)</t>
    <rPh sb="0" eb="3">
      <t>コウツウヒ</t>
    </rPh>
    <rPh sb="4" eb="6">
      <t>オキヤ</t>
    </rPh>
    <rPh sb="7" eb="9">
      <t>カンクウ</t>
    </rPh>
    <phoneticPr fontId="1"/>
  </si>
  <si>
    <t>※拘束時間が10:00〜21:00の5時間以内の場合、30分毎に一人につき10,000円(税別)。</t>
    <rPh sb="1" eb="5">
      <t>コウソクジカン</t>
    </rPh>
    <rPh sb="19" eb="23">
      <t>ジカンイナイ</t>
    </rPh>
    <rPh sb="24" eb="26">
      <t>バアイ</t>
    </rPh>
    <phoneticPr fontId="1"/>
  </si>
  <si>
    <t>※拘束時間が10:00〜21:00の場合で8時間を超える場合、または拘束が16:00〜24:00にある場合。</t>
    <rPh sb="1" eb="5">
      <t>コウソクジカン</t>
    </rPh>
    <rPh sb="18" eb="20">
      <t>バアイ</t>
    </rPh>
    <rPh sb="22" eb="24">
      <t>ジカン</t>
    </rPh>
    <rPh sb="25" eb="26">
      <t>コ</t>
    </rPh>
    <rPh sb="28" eb="30">
      <t>バアイ</t>
    </rPh>
    <rPh sb="34" eb="36">
      <t>コウソクジカン</t>
    </rPh>
    <rPh sb="51" eb="53">
      <t>バアイ</t>
    </rPh>
    <phoneticPr fontId="1"/>
  </si>
  <si>
    <t>3泊4日</t>
    <rPh sb="1" eb="2">
      <t>ハク</t>
    </rPh>
    <rPh sb="3" eb="4">
      <t>ヒ</t>
    </rPh>
    <phoneticPr fontId="1"/>
  </si>
  <si>
    <t>+</t>
    <phoneticPr fontId="1"/>
  </si>
  <si>
    <t>+</t>
    <phoneticPr fontId="1"/>
  </si>
  <si>
    <t>※置屋〜現場〜置屋にて、拘束時間が10:00〜24:00の場合。10:00より前の出発は早朝料金、24:00以降の到着は1泊2日の料金が別途かかります。</t>
    <rPh sb="1" eb="3">
      <t>オキヤ</t>
    </rPh>
    <rPh sb="4" eb="6">
      <t>ゲンバ</t>
    </rPh>
    <rPh sb="7" eb="9">
      <t>オキヤ</t>
    </rPh>
    <rPh sb="12" eb="16">
      <t>コウソクジカン</t>
    </rPh>
    <rPh sb="29" eb="31">
      <t>バアイ</t>
    </rPh>
    <rPh sb="39" eb="40">
      <t>イゼン</t>
    </rPh>
    <rPh sb="41" eb="43">
      <t>シュッパツ</t>
    </rPh>
    <rPh sb="44" eb="48">
      <t>ソウチョウリョウキン</t>
    </rPh>
    <rPh sb="54" eb="56">
      <t>イコウ</t>
    </rPh>
    <rPh sb="57" eb="59">
      <t>トウチャク</t>
    </rPh>
    <rPh sb="65" eb="67">
      <t>リョウキン</t>
    </rPh>
    <rPh sb="68" eb="70">
      <t>ベット</t>
    </rPh>
    <phoneticPr fontId="1"/>
  </si>
  <si>
    <t>合計(消費税込、宿泊費別)</t>
    <rPh sb="0" eb="2">
      <t>ゴウケイ</t>
    </rPh>
    <rPh sb="3" eb="6">
      <t>ショウヒゼイ</t>
    </rPh>
    <rPh sb="6" eb="7">
      <t>コ</t>
    </rPh>
    <rPh sb="8" eb="11">
      <t>シュクハクヒ</t>
    </rPh>
    <rPh sb="11" eb="12">
      <t>ベツ</t>
    </rPh>
    <phoneticPr fontId="1"/>
  </si>
  <si>
    <t>※食事代は芸舞妓さんと着付け・お世話係の人数分でございます。</t>
    <rPh sb="1" eb="4">
      <t>ショクジダイ</t>
    </rPh>
    <rPh sb="5" eb="8">
      <t>ゲイマイコ</t>
    </rPh>
    <rPh sb="11" eb="13">
      <t>キツ</t>
    </rPh>
    <rPh sb="16" eb="19">
      <t>セワガカリ</t>
    </rPh>
    <rPh sb="20" eb="23">
      <t>ニンズウブン</t>
    </rPh>
    <phoneticPr fontId="1"/>
  </si>
  <si>
    <t>※タクシー1台(置屋〜現場)につき、合計5名乗車までのタクシー代(6名以上は別途料金がかかります)。料金は場所と移動時間で変動します。</t>
    <rPh sb="6" eb="7">
      <t>ダイ</t>
    </rPh>
    <rPh sb="11" eb="13">
      <t>ゲンバ</t>
    </rPh>
    <rPh sb="18" eb="20">
      <t>ゴウケイ</t>
    </rPh>
    <rPh sb="22" eb="24">
      <t>ジョウシャ</t>
    </rPh>
    <rPh sb="50" eb="52">
      <t>リョウキン</t>
    </rPh>
    <rPh sb="53" eb="55">
      <t>バショ</t>
    </rPh>
    <rPh sb="56" eb="60">
      <t>イドウジカン</t>
    </rPh>
    <rPh sb="61" eb="63">
      <t>ヘンドウ</t>
    </rPh>
    <phoneticPr fontId="1"/>
  </si>
  <si>
    <t>※タクシー1台(置屋〜伊丹)につき、合計5名乗車までのタクシー代(6名以上は別途料金がかかります)。</t>
    <rPh sb="6" eb="7">
      <t>ダイ</t>
    </rPh>
    <rPh sb="11" eb="13">
      <t>イタミ</t>
    </rPh>
    <rPh sb="18" eb="20">
      <t>ゴウケイ</t>
    </rPh>
    <rPh sb="22" eb="24">
      <t>ジョウシャ</t>
    </rPh>
    <phoneticPr fontId="1"/>
  </si>
  <si>
    <t>※タクシー1台(置屋〜関空)につき、合計5名乗車までのタクシー代(6名以上は別途料金がかかります)。</t>
    <rPh sb="8" eb="10">
      <t>オキヤ</t>
    </rPh>
    <rPh sb="11" eb="13">
      <t>カンクウ</t>
    </rPh>
    <rPh sb="22" eb="24">
      <t>ジョウシャ</t>
    </rPh>
    <phoneticPr fontId="1"/>
  </si>
  <si>
    <t>黄色の枠に数字を入れて下さい。</t>
    <rPh sb="0" eb="2">
      <t>キイロ</t>
    </rPh>
    <rPh sb="3" eb="4">
      <t>ワク</t>
    </rPh>
    <rPh sb="5" eb="7">
      <t>スウジ</t>
    </rPh>
    <rPh sb="8" eb="9">
      <t>イ</t>
    </rPh>
    <rPh sb="11" eb="12">
      <t>クダ</t>
    </rPh>
    <phoneticPr fontId="1"/>
  </si>
  <si>
    <t>片道約2時間(大阪・奈良市内)</t>
    <rPh sb="0" eb="2">
      <t>カタミチ</t>
    </rPh>
    <rPh sb="2" eb="3">
      <t>ヤク</t>
    </rPh>
    <rPh sb="4" eb="6">
      <t>ジカン</t>
    </rPh>
    <rPh sb="7" eb="14">
      <t>オオサカシナイ</t>
    </rPh>
    <phoneticPr fontId="1"/>
  </si>
  <si>
    <t>往復航空券(人数分)</t>
    <rPh sb="0" eb="2">
      <t>オウフク</t>
    </rPh>
    <rPh sb="2" eb="5">
      <t>コウクウケン</t>
    </rPh>
    <rPh sb="6" eb="8">
      <t>ニンズウ</t>
    </rPh>
    <rPh sb="8" eb="9">
      <t>ブン</t>
    </rPh>
    <phoneticPr fontId="1"/>
  </si>
  <si>
    <t>※宿泊の場合、置屋さんからの着付け・身の回りのお世話する女性1名が随行します。芸舞妓さんの人数+2名(着付け・お世話係1名と弊社スタッフ1名)。</t>
    <rPh sb="39" eb="42">
      <t>ゲイマイコ</t>
    </rPh>
    <rPh sb="45" eb="47">
      <t>ニンズウ</t>
    </rPh>
    <rPh sb="49" eb="50">
      <t>メイ</t>
    </rPh>
    <rPh sb="51" eb="53">
      <t>キツ</t>
    </rPh>
    <rPh sb="56" eb="58">
      <t>セワ</t>
    </rPh>
    <rPh sb="58" eb="59">
      <t>カカリ</t>
    </rPh>
    <rPh sb="60" eb="61">
      <t>メイ</t>
    </rPh>
    <rPh sb="62" eb="64">
      <t>ヘイシャ</t>
    </rPh>
    <rPh sb="69" eb="70">
      <t>メイ</t>
    </rPh>
    <phoneticPr fontId="1"/>
  </si>
  <si>
    <t>片道約2時間</t>
    <rPh sb="0" eb="2">
      <t>カタミチ</t>
    </rPh>
    <rPh sb="2" eb="3">
      <t>ヤク</t>
    </rPh>
    <rPh sb="4" eb="6">
      <t>ジカン</t>
    </rPh>
    <phoneticPr fontId="1"/>
  </si>
  <si>
    <t>Please enter number in yellow cells.</t>
    <phoneticPr fontId="1"/>
  </si>
  <si>
    <t>Shinkansen + Taxi</t>
    <phoneticPr fontId="1"/>
  </si>
  <si>
    <t>Day trip</t>
    <phoneticPr fontId="1"/>
  </si>
  <si>
    <t>Geiko &amp; Maiko</t>
    <phoneticPr fontId="1"/>
  </si>
  <si>
    <t>Person</t>
    <phoneticPr fontId="1"/>
  </si>
  <si>
    <t>Transportation</t>
    <phoneticPr fontId="1"/>
  </si>
  <si>
    <t>Meal</t>
    <phoneticPr fontId="1"/>
  </si>
  <si>
    <t>Person</t>
    <phoneticPr fontId="1"/>
  </si>
  <si>
    <t>Transportation( 1 attendant)</t>
    <phoneticPr fontId="1"/>
  </si>
  <si>
    <t>Total(excluding tax)</t>
    <phoneticPr fontId="1"/>
  </si>
  <si>
    <t>Total(including tax, excluding accommodation)</t>
    <phoneticPr fontId="1"/>
  </si>
  <si>
    <t>Okiya-On the spot</t>
    <phoneticPr fontId="1"/>
  </si>
  <si>
    <t>Tokyo</t>
    <phoneticPr fontId="1"/>
  </si>
  <si>
    <t>=</t>
    <phoneticPr fontId="1"/>
  </si>
  <si>
    <t>One-way about 3 hours</t>
    <phoneticPr fontId="1"/>
  </si>
  <si>
    <t>Nagoya</t>
    <phoneticPr fontId="1"/>
  </si>
  <si>
    <t>+</t>
    <phoneticPr fontId="1"/>
  </si>
  <si>
    <t>×</t>
    <phoneticPr fontId="1"/>
  </si>
  <si>
    <t>=</t>
    <phoneticPr fontId="1"/>
  </si>
  <si>
    <t>One-way about 1.5 hours</t>
    <phoneticPr fontId="1"/>
  </si>
  <si>
    <t>Hiroshima</t>
    <phoneticPr fontId="1"/>
  </si>
  <si>
    <t>×</t>
    <phoneticPr fontId="1"/>
  </si>
  <si>
    <t>+</t>
    <phoneticPr fontId="1"/>
  </si>
  <si>
    <t>+</t>
    <phoneticPr fontId="1"/>
  </si>
  <si>
    <t>×</t>
    <phoneticPr fontId="1"/>
  </si>
  <si>
    <t>=</t>
    <phoneticPr fontId="1"/>
  </si>
  <si>
    <t>One-way about 2 hours</t>
    <phoneticPr fontId="1"/>
  </si>
  <si>
    <t>Hakata</t>
    <phoneticPr fontId="1"/>
  </si>
  <si>
    <t>×</t>
    <phoneticPr fontId="1"/>
  </si>
  <si>
    <t>+</t>
    <phoneticPr fontId="1"/>
  </si>
  <si>
    <t>+</t>
    <phoneticPr fontId="1"/>
  </si>
  <si>
    <t>×</t>
    <phoneticPr fontId="1"/>
  </si>
  <si>
    <t>=</t>
    <phoneticPr fontId="1"/>
  </si>
  <si>
    <r>
      <t>One-way about 3.5 hours</t>
    </r>
    <r>
      <rPr>
        <sz val="12"/>
        <color theme="1"/>
        <rFont val="ＭＳ Ｐゴシック"/>
        <family val="2"/>
        <charset val="128"/>
        <scheme val="minor"/>
      </rPr>
      <t/>
    </r>
    <phoneticPr fontId="1"/>
  </si>
  <si>
    <r>
      <rPr>
        <sz val="12"/>
        <color theme="1"/>
        <rFont val="ＤＦＰ中楷書体"/>
        <charset val="128"/>
      </rPr>
      <t>※</t>
    </r>
    <r>
      <rPr>
        <sz val="12"/>
        <color theme="1"/>
        <rFont val="Century Gothic"/>
      </rPr>
      <t>10:00AM. departure from Okiya ~ on the spot ~ 12:00AM. arrival at Okiya. Geiko or/&amp; Maiko + 1 attendants of our campany.</t>
    </r>
    <phoneticPr fontId="1"/>
  </si>
  <si>
    <t>2 days trip</t>
    <phoneticPr fontId="1"/>
  </si>
  <si>
    <t>Geiko &amp; Maiko</t>
    <phoneticPr fontId="1"/>
  </si>
  <si>
    <t>×</t>
    <phoneticPr fontId="1"/>
  </si>
  <si>
    <t>Person</t>
    <phoneticPr fontId="1"/>
  </si>
  <si>
    <t>+</t>
    <phoneticPr fontId="1"/>
  </si>
  <si>
    <t>Transportation</t>
    <phoneticPr fontId="1"/>
  </si>
  <si>
    <t>Transportation( 2 attendants)</t>
    <phoneticPr fontId="1"/>
  </si>
  <si>
    <t>=</t>
    <phoneticPr fontId="1"/>
  </si>
  <si>
    <t>Total(excluding tax &amp; accommodation)</t>
    <phoneticPr fontId="1"/>
  </si>
  <si>
    <t>Total(including tax, excluding accommodation)</t>
    <phoneticPr fontId="1"/>
  </si>
  <si>
    <t>Okiya-On the spot</t>
    <phoneticPr fontId="1"/>
  </si>
  <si>
    <t>Tokyo</t>
    <phoneticPr fontId="1"/>
  </si>
  <si>
    <t>+</t>
    <phoneticPr fontId="1"/>
  </si>
  <si>
    <t>×</t>
    <phoneticPr fontId="1"/>
  </si>
  <si>
    <t>+</t>
    <phoneticPr fontId="1"/>
  </si>
  <si>
    <t>=</t>
    <phoneticPr fontId="1"/>
  </si>
  <si>
    <t>One-way about 3 hours</t>
    <phoneticPr fontId="1"/>
  </si>
  <si>
    <t>Nagoya</t>
    <phoneticPr fontId="1"/>
  </si>
  <si>
    <t>×</t>
    <phoneticPr fontId="1"/>
  </si>
  <si>
    <t>=</t>
    <phoneticPr fontId="1"/>
  </si>
  <si>
    <t>×</t>
    <phoneticPr fontId="1"/>
  </si>
  <si>
    <t>+</t>
    <phoneticPr fontId="1"/>
  </si>
  <si>
    <t>×</t>
    <phoneticPr fontId="1"/>
  </si>
  <si>
    <t>One-way about 2 hours</t>
    <phoneticPr fontId="1"/>
  </si>
  <si>
    <t>Hakata</t>
    <phoneticPr fontId="1"/>
  </si>
  <si>
    <r>
      <t>One-way about 3.5 hours</t>
    </r>
    <r>
      <rPr>
        <sz val="12"/>
        <color theme="1"/>
        <rFont val="ＭＳ Ｐゴシック"/>
        <family val="2"/>
        <charset val="128"/>
        <scheme val="minor"/>
      </rPr>
      <t/>
    </r>
    <phoneticPr fontId="1"/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</si>
  <si>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>In the case of lodging</t>
    </r>
    <r>
      <rPr>
        <sz val="12"/>
        <color rgb="FF000000"/>
        <rFont val="ＤＦＰ中楷書体"/>
        <family val="3"/>
        <charset val="128"/>
      </rPr>
      <t>、</t>
    </r>
    <r>
      <rPr>
        <sz val="12"/>
        <color rgb="FF000000"/>
        <rFont val="Century Gothic"/>
      </rPr>
      <t>Geiko or/&amp; Maiko + 2 attendants(of okiya &amp; our campany).</t>
    </r>
    <phoneticPr fontId="1"/>
  </si>
  <si>
    <t>3 days trip</t>
    <phoneticPr fontId="1"/>
  </si>
  <si>
    <t>Geiko &amp; Maiko</t>
    <phoneticPr fontId="1"/>
  </si>
  <si>
    <t>Person</t>
    <phoneticPr fontId="1"/>
  </si>
  <si>
    <t>=</t>
    <phoneticPr fontId="1"/>
  </si>
  <si>
    <t>Total(including tax, excluding accommodation)</t>
    <phoneticPr fontId="1"/>
  </si>
  <si>
    <t>Okiya-On the spot</t>
    <phoneticPr fontId="1"/>
  </si>
  <si>
    <t>Tokyo</t>
    <phoneticPr fontId="1"/>
  </si>
  <si>
    <t>+</t>
    <phoneticPr fontId="1"/>
  </si>
  <si>
    <t>×</t>
    <phoneticPr fontId="1"/>
  </si>
  <si>
    <t>+</t>
    <phoneticPr fontId="1"/>
  </si>
  <si>
    <t>=</t>
    <phoneticPr fontId="1"/>
  </si>
  <si>
    <t>One-way about 3 hours</t>
    <phoneticPr fontId="1"/>
  </si>
  <si>
    <t>×</t>
    <phoneticPr fontId="1"/>
  </si>
  <si>
    <t>One-way about 1.5 hours</t>
    <phoneticPr fontId="1"/>
  </si>
  <si>
    <t>Hiroshima</t>
    <phoneticPr fontId="1"/>
  </si>
  <si>
    <t>×</t>
    <phoneticPr fontId="1"/>
  </si>
  <si>
    <t>+</t>
    <phoneticPr fontId="1"/>
  </si>
  <si>
    <t>+</t>
    <phoneticPr fontId="1"/>
  </si>
  <si>
    <t>×</t>
    <phoneticPr fontId="1"/>
  </si>
  <si>
    <t>=</t>
    <phoneticPr fontId="1"/>
  </si>
  <si>
    <r>
      <t>One-way about 3.5 hours</t>
    </r>
    <r>
      <rPr>
        <sz val="12"/>
        <color theme="1"/>
        <rFont val="ＭＳ Ｐゴシック"/>
        <family val="2"/>
        <charset val="128"/>
        <scheme val="minor"/>
      </rPr>
      <t/>
    </r>
    <phoneticPr fontId="1"/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</si>
  <si>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>In the case of lodging</t>
    </r>
    <r>
      <rPr>
        <sz val="12"/>
        <color rgb="FF000000"/>
        <rFont val="ＤＦＰ中楷書体"/>
        <family val="3"/>
        <charset val="128"/>
      </rPr>
      <t>、</t>
    </r>
    <r>
      <rPr>
        <sz val="12"/>
        <color rgb="FF000000"/>
        <rFont val="Century Gothic"/>
      </rPr>
      <t>Geiko or/&amp; Maiko + 2 attendants(of okiya &amp; our campany).</t>
    </r>
    <phoneticPr fontId="1"/>
  </si>
  <si>
    <t>Taxi</t>
    <phoneticPr fontId="1"/>
  </si>
  <si>
    <t>Day trip</t>
    <phoneticPr fontId="1"/>
  </si>
  <si>
    <t>Geiko &amp; Maiko</t>
    <phoneticPr fontId="1"/>
  </si>
  <si>
    <t>Total(excluding tax)</t>
    <phoneticPr fontId="1"/>
  </si>
  <si>
    <t>Total(including tax)</t>
    <phoneticPr fontId="1"/>
  </si>
  <si>
    <t>Osaka/Nara</t>
    <phoneticPr fontId="1"/>
  </si>
  <si>
    <t>One-way about 1.5 hours</t>
    <phoneticPr fontId="1"/>
  </si>
  <si>
    <r>
      <rPr>
        <sz val="12"/>
        <color theme="1"/>
        <rFont val="Lantinghei TC Demibold"/>
      </rPr>
      <t>※</t>
    </r>
    <r>
      <rPr>
        <sz val="12"/>
        <color theme="1"/>
        <rFont val="Century Gothic"/>
      </rPr>
      <t>Total working time of 2.5 to 5 hours(10:00AM. departure from Okiya ~ on the spot ~ 21:00PM. arrival at Okiya).10,000 yen per every 30 minutes (excluding tax).</t>
    </r>
    <phoneticPr fontId="1"/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</si>
  <si>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 xml:space="preserve">For a taxi(Okiya-OSA/ITM), a maximum capacity of 5 passengers. </t>
    </r>
    <phoneticPr fontId="1"/>
  </si>
  <si>
    <r>
      <rPr>
        <sz val="12"/>
        <color theme="1"/>
        <rFont val="Lantinghei TC Demibold"/>
      </rPr>
      <t>※</t>
    </r>
    <r>
      <rPr>
        <sz val="12"/>
        <color theme="1"/>
        <rFont val="Century Gothic"/>
      </rPr>
      <t>Total working time of more than 8 hours(10:00AM. departure from Okiya ~ on the spot ~ 21:00PM. arrival at Okiya).</t>
    </r>
    <phoneticPr fontId="1"/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</si>
  <si>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 xml:space="preserve">For a taxi(Okiya-OSA/ITM), a maximum capacity of 5 passengers. </t>
    </r>
    <phoneticPr fontId="1"/>
  </si>
  <si>
    <t>Aircraft + Taxi</t>
    <phoneticPr fontId="1"/>
  </si>
  <si>
    <t>2 days trip</t>
    <phoneticPr fontId="1"/>
  </si>
  <si>
    <t>Geiko &amp; Maiko</t>
    <phoneticPr fontId="1"/>
  </si>
  <si>
    <t>flight ticket</t>
    <phoneticPr fontId="1"/>
  </si>
  <si>
    <t>×</t>
    <phoneticPr fontId="1"/>
  </si>
  <si>
    <t>+</t>
    <phoneticPr fontId="1"/>
  </si>
  <si>
    <t>Okiya-OSA/ITM</t>
    <phoneticPr fontId="1"/>
  </si>
  <si>
    <t>=</t>
    <phoneticPr fontId="1"/>
  </si>
  <si>
    <t>Total(including tax, excluding accommodation)</t>
  </si>
  <si>
    <t>Okiya-OSA/ITM-Airport</t>
    <phoneticPr fontId="1"/>
  </si>
  <si>
    <t>Hokkaido</t>
    <phoneticPr fontId="1"/>
  </si>
  <si>
    <t>×</t>
    <phoneticPr fontId="1"/>
  </si>
  <si>
    <t>+</t>
    <phoneticPr fontId="1"/>
  </si>
  <si>
    <t>×</t>
    <phoneticPr fontId="1"/>
  </si>
  <si>
    <t>=</t>
    <phoneticPr fontId="1"/>
  </si>
  <si>
    <t>One-way about 4.5 hours</t>
    <phoneticPr fontId="1"/>
  </si>
  <si>
    <t>Shikoku</t>
    <phoneticPr fontId="1"/>
  </si>
  <si>
    <t>×</t>
    <phoneticPr fontId="1"/>
  </si>
  <si>
    <t>+</t>
    <phoneticPr fontId="1"/>
  </si>
  <si>
    <t>+</t>
    <phoneticPr fontId="1"/>
  </si>
  <si>
    <t>=</t>
    <phoneticPr fontId="1"/>
  </si>
  <si>
    <t>Kyusyu</t>
    <phoneticPr fontId="1"/>
  </si>
  <si>
    <t>Okinawa</t>
    <phoneticPr fontId="1"/>
  </si>
  <si>
    <t>=</t>
    <phoneticPr fontId="1"/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</si>
  <si>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>In the case of lodging</t>
    </r>
    <r>
      <rPr>
        <sz val="12"/>
        <color rgb="FF000000"/>
        <rFont val="ＤＦＰ中楷書体"/>
        <family val="3"/>
        <charset val="128"/>
      </rPr>
      <t>、</t>
    </r>
    <r>
      <rPr>
        <sz val="12"/>
        <color rgb="FF000000"/>
        <rFont val="Century Gothic"/>
      </rPr>
      <t>Geiko or/&amp; Maiko + 2 attendants.</t>
    </r>
    <phoneticPr fontId="1"/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</si>
  <si>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 xml:space="preserve">For a taxi(Okiya-OSA/ITM), a maximum capacity of 5 passengers. </t>
    </r>
    <phoneticPr fontId="1"/>
  </si>
  <si>
    <t>3 days trip</t>
    <phoneticPr fontId="1"/>
  </si>
  <si>
    <t>Geiko &amp; Maiko</t>
    <phoneticPr fontId="1"/>
  </si>
  <si>
    <t>×</t>
    <phoneticPr fontId="1"/>
  </si>
  <si>
    <t>+</t>
    <phoneticPr fontId="1"/>
  </si>
  <si>
    <t>flight ticket</t>
    <phoneticPr fontId="1"/>
  </si>
  <si>
    <t>Okiya-OSA/ITM</t>
    <phoneticPr fontId="1"/>
  </si>
  <si>
    <t>=</t>
    <phoneticPr fontId="1"/>
  </si>
  <si>
    <t>+</t>
    <phoneticPr fontId="1"/>
  </si>
  <si>
    <t>=</t>
    <phoneticPr fontId="1"/>
  </si>
  <si>
    <t>Shikoku</t>
    <phoneticPr fontId="1"/>
  </si>
  <si>
    <t>×</t>
    <phoneticPr fontId="1"/>
  </si>
  <si>
    <r>
      <t>※</t>
    </r>
    <r>
      <rPr>
        <sz val="12"/>
        <color rgb="FF000000"/>
        <rFont val="Century Gothic"/>
      </rPr>
      <t>In the case of lodging</t>
    </r>
    <r>
      <rPr>
        <sz val="12"/>
        <color rgb="FF000000"/>
        <rFont val="ＤＦＰ中楷書体"/>
        <family val="3"/>
        <charset val="128"/>
      </rPr>
      <t>、</t>
    </r>
    <r>
      <rPr>
        <sz val="12"/>
        <color rgb="FF000000"/>
        <rFont val="Century Gothic"/>
      </rPr>
      <t>Geiko or/&amp; Maiko + 2 attendants.</t>
    </r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</si>
  <si>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 xml:space="preserve">For a taxi(Okiya-OSA/ITM), a maximum capacity of 5 passengers. </t>
    </r>
    <phoneticPr fontId="1"/>
  </si>
  <si>
    <t>Overseas</t>
    <phoneticPr fontId="1"/>
  </si>
  <si>
    <t>Okiya-OSA/KIX</t>
    <phoneticPr fontId="1"/>
  </si>
  <si>
    <t>2 days trip</t>
    <phoneticPr fontId="1"/>
  </si>
  <si>
    <t>3 days trip</t>
    <phoneticPr fontId="1"/>
  </si>
  <si>
    <t>+</t>
    <phoneticPr fontId="1"/>
  </si>
  <si>
    <t>4 days trip</t>
  </si>
  <si>
    <r>
      <t>※</t>
    </r>
    <r>
      <rPr>
        <sz val="12"/>
        <color rgb="FF000000"/>
        <rFont val="Century Gothic"/>
      </rPr>
      <t>In the case of lodging</t>
    </r>
    <r>
      <rPr>
        <sz val="12"/>
        <color rgb="FF000000"/>
        <rFont val="ＤＦＰ中楷書体"/>
        <family val="3"/>
        <charset val="128"/>
      </rPr>
      <t>、</t>
    </r>
    <r>
      <rPr>
        <sz val="12"/>
        <color rgb="FF000000"/>
        <rFont val="Century Gothic"/>
      </rPr>
      <t>Geiko or/&amp; Maiko + 2 attendants.</t>
    </r>
    <phoneticPr fontId="1"/>
  </si>
  <si>
    <r>
      <rPr>
        <sz val="12"/>
        <color rgb="FF000000"/>
        <rFont val="ＤＦＰ中楷書体"/>
        <family val="3"/>
        <charset val="128"/>
      </rPr>
      <t>※</t>
    </r>
    <r>
      <rPr>
        <sz val="12"/>
        <color rgb="FF000000"/>
        <rFont val="Century Gothic"/>
      </rPr>
      <t xml:space="preserve">For a taxi(Okiya-OSA/KIX), a maximum capacity of 5 passengers. </t>
    </r>
    <phoneticPr fontId="1"/>
  </si>
  <si>
    <r>
      <rPr>
        <sz val="12"/>
        <color theme="1"/>
        <rFont val="ＤＦＰ中楷書体"/>
        <charset val="128"/>
      </rPr>
      <t>※</t>
    </r>
    <r>
      <rPr>
        <sz val="12"/>
        <color theme="1"/>
        <rFont val="Century Gothic"/>
      </rPr>
      <t>The meal fee (Geiko or/&amp; Maiko + attendants of okiya, excluding attendant of our company).</t>
    </r>
    <phoneticPr fontId="1"/>
  </si>
  <si>
    <t xml:space="preserve">Geiko / Maiko / Jikata Estimate Statement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</si>
</sst>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2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ＤＦＰ中楷書体"/>
      <charset val="128"/>
    </font>
    <font>
      <sz val="9"/>
      <color theme="1"/>
      <name val="ＤＦＰ中楷書体"/>
      <charset val="128"/>
    </font>
    <font>
      <sz val="8"/>
      <color theme="1"/>
      <name val="ＤＦＰ中楷書体"/>
      <charset val="128"/>
    </font>
    <font>
      <sz val="24"/>
      <color theme="1"/>
      <name val="ＤＦＰ中楷書体"/>
      <charset val="128"/>
    </font>
    <font>
      <sz val="6"/>
      <color theme="1"/>
      <name val="ＤＦＰ中楷書体"/>
      <charset val="128"/>
    </font>
    <font>
      <sz val="10"/>
      <color theme="1"/>
      <name val="ＤＦＰ中楷書体"/>
      <charset val="128"/>
    </font>
    <font>
      <sz val="12"/>
      <color rgb="FF000000"/>
      <name val="ＤＦＰ中楷書体"/>
      <family val="3"/>
      <charset val="128"/>
    </font>
    <font>
      <sz val="8"/>
      <color rgb="FF000000"/>
      <name val="ＤＦＰ中楷書体"/>
      <family val="3"/>
      <charset val="128"/>
    </font>
    <font>
      <sz val="24"/>
      <color theme="1"/>
      <name val="Century Gothic"/>
    </font>
    <font>
      <sz val="12"/>
      <color theme="1"/>
      <name val="Century Gothic"/>
    </font>
    <font>
      <sz val="8"/>
      <color theme="1"/>
      <name val="Century Gothic"/>
    </font>
    <font>
      <sz val="9"/>
      <color theme="1"/>
      <name val="Century Gothic"/>
    </font>
    <font>
      <sz val="5"/>
      <color rgb="FF000000"/>
      <name val="Century Gothic"/>
    </font>
    <font>
      <sz val="10"/>
      <color theme="1"/>
      <name val="Century Gothic"/>
    </font>
    <font>
      <sz val="5"/>
      <color theme="1"/>
      <name val="Century Gothic"/>
    </font>
    <font>
      <sz val="6"/>
      <color theme="1"/>
      <name val="Century Gothic"/>
    </font>
    <font>
      <sz val="12"/>
      <color rgb="FF000000"/>
      <name val="Century Gothic"/>
    </font>
    <font>
      <sz val="11"/>
      <color theme="1"/>
      <name val="Century Gothic"/>
    </font>
    <font>
      <sz val="12"/>
      <color theme="1"/>
      <name val="Lantinghei TC Demibold"/>
    </font>
    <font>
      <sz val="8"/>
      <color rgb="FF000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2" fontId="4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/>
    <xf numFmtId="0" fontId="6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horizontal="center" vertical="center"/>
      <protection locked="0"/>
    </xf>
    <xf numFmtId="3" fontId="4" fillId="2" borderId="6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2" fontId="4" fillId="3" borderId="17" xfId="0" applyNumberFormat="1" applyFont="1" applyFill="1" applyBorder="1" applyAlignment="1">
      <alignment horizontal="center" vertical="center"/>
    </xf>
    <xf numFmtId="42" fontId="4" fillId="3" borderId="16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>
      <alignment horizontal="center" vertical="center"/>
    </xf>
    <xf numFmtId="42" fontId="13" fillId="3" borderId="17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2" borderId="8" xfId="0" applyNumberFormat="1" applyFont="1" applyFill="1" applyBorder="1" applyAlignment="1" applyProtection="1">
      <alignment horizontal="center" vertical="center"/>
      <protection locked="0"/>
    </xf>
    <xf numFmtId="3" fontId="13" fillId="0" borderId="8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/>
    <xf numFmtId="0" fontId="17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0" xfId="0" applyFont="1" applyBorder="1"/>
    <xf numFmtId="3" fontId="13" fillId="0" borderId="6" xfId="0" applyNumberFormat="1" applyFont="1" applyBorder="1" applyAlignment="1">
      <alignment horizontal="center" vertical="center"/>
    </xf>
    <xf numFmtId="42" fontId="13" fillId="0" borderId="0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" fontId="13" fillId="0" borderId="14" xfId="0" applyNumberFormat="1" applyFont="1" applyBorder="1" applyAlignment="1">
      <alignment horizontal="center" vertical="center"/>
    </xf>
    <xf numFmtId="42" fontId="13" fillId="3" borderId="16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2" fontId="20" fillId="0" borderId="0" xfId="0" applyNumberFormat="1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</cellXfs>
  <cellStyles count="24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38" workbookViewId="0">
      <selection activeCell="H8" sqref="H8"/>
    </sheetView>
  </sheetViews>
  <sheetFormatPr baseColWidth="12" defaultRowHeight="18" x14ac:dyDescent="0"/>
  <cols>
    <col min="1" max="2" width="10.83203125" customWidth="1"/>
    <col min="3" max="5" width="5.83203125" customWidth="1"/>
    <col min="7" max="9" width="5.83203125" customWidth="1"/>
    <col min="10" max="10" width="10.83203125" customWidth="1"/>
    <col min="11" max="13" width="5.83203125" customWidth="1"/>
    <col min="15" max="15" width="5.83203125" customWidth="1"/>
    <col min="16" max="17" width="20.83203125" customWidth="1"/>
    <col min="18" max="18" width="15.83203125" customWidth="1"/>
  </cols>
  <sheetData>
    <row r="1" spans="1:18">
      <c r="A1" s="147" t="s">
        <v>16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</row>
    <row r="2" spans="1:18" ht="18" customHeight="1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</row>
    <row r="3" spans="1:18" ht="18" customHeigh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8" customHeight="1">
      <c r="A4" s="160" t="s">
        <v>51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2"/>
    </row>
    <row r="5" spans="1:18" ht="18" customHeight="1">
      <c r="A5" s="55"/>
      <c r="B5" s="56"/>
      <c r="C5" s="56"/>
      <c r="D5" s="56"/>
      <c r="E5" s="56"/>
      <c r="F5" s="56"/>
      <c r="G5" s="56"/>
      <c r="H5" s="56"/>
      <c r="I5" s="71"/>
      <c r="J5" s="71"/>
      <c r="K5" s="70"/>
      <c r="L5" s="70"/>
      <c r="M5" s="70"/>
      <c r="N5" s="56"/>
      <c r="O5" s="56"/>
      <c r="P5" s="56"/>
      <c r="Q5" s="56"/>
      <c r="R5" s="57"/>
    </row>
    <row r="6" spans="1:18" ht="18" customHeight="1">
      <c r="A6" s="153" t="s">
        <v>19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18" ht="19" thickBot="1">
      <c r="A7" s="3" t="s">
        <v>11</v>
      </c>
      <c r="B7" s="9" t="s">
        <v>5</v>
      </c>
      <c r="C7" s="33" t="s">
        <v>7</v>
      </c>
      <c r="D7" s="18" t="s">
        <v>8</v>
      </c>
      <c r="E7" s="34" t="s">
        <v>9</v>
      </c>
      <c r="F7" s="9" t="s">
        <v>6</v>
      </c>
      <c r="G7" s="33" t="s">
        <v>7</v>
      </c>
      <c r="H7" s="18" t="s">
        <v>8</v>
      </c>
      <c r="I7" s="33" t="s">
        <v>9</v>
      </c>
      <c r="J7" s="26" t="s">
        <v>35</v>
      </c>
      <c r="K7" s="33" t="s">
        <v>7</v>
      </c>
      <c r="L7" s="18" t="s">
        <v>8</v>
      </c>
      <c r="M7" s="33" t="s">
        <v>9</v>
      </c>
      <c r="N7" s="20" t="s">
        <v>12</v>
      </c>
      <c r="O7" s="59" t="s">
        <v>10</v>
      </c>
      <c r="P7" s="64" t="s">
        <v>36</v>
      </c>
      <c r="Q7" s="64" t="s">
        <v>46</v>
      </c>
      <c r="R7" s="4" t="s">
        <v>34</v>
      </c>
    </row>
    <row r="8" spans="1:18" ht="20" thickTop="1" thickBot="1">
      <c r="A8" s="3" t="s">
        <v>1</v>
      </c>
      <c r="B8" s="16">
        <v>150000</v>
      </c>
      <c r="C8" s="12" t="s">
        <v>7</v>
      </c>
      <c r="D8" s="66">
        <v>1</v>
      </c>
      <c r="E8" s="14" t="s">
        <v>9</v>
      </c>
      <c r="F8" s="11">
        <v>30000</v>
      </c>
      <c r="G8" s="12" t="s">
        <v>7</v>
      </c>
      <c r="H8" s="14">
        <f>D8</f>
        <v>1</v>
      </c>
      <c r="I8" s="12" t="s">
        <v>9</v>
      </c>
      <c r="J8" s="32">
        <v>5000</v>
      </c>
      <c r="K8" s="33" t="s">
        <v>7</v>
      </c>
      <c r="L8" s="34">
        <v>1</v>
      </c>
      <c r="M8" s="33" t="s">
        <v>9</v>
      </c>
      <c r="N8" s="2">
        <v>30000</v>
      </c>
      <c r="O8" s="13" t="s">
        <v>10</v>
      </c>
      <c r="P8" s="72">
        <f>(B8*D8)+(F8*H8)+(J8*L8)+N8</f>
        <v>215000</v>
      </c>
      <c r="Q8" s="72">
        <f>(B8*D8)*1.08+(F8*H8)+(J8*L8)*1.08+N8</f>
        <v>227400</v>
      </c>
      <c r="R8" s="25" t="s">
        <v>30</v>
      </c>
    </row>
    <row r="9" spans="1:18" ht="20" thickTop="1" thickBot="1">
      <c r="A9" s="3" t="s">
        <v>2</v>
      </c>
      <c r="B9" s="10">
        <v>150000</v>
      </c>
      <c r="C9" s="6" t="s">
        <v>7</v>
      </c>
      <c r="D9" s="67">
        <v>1</v>
      </c>
      <c r="E9" s="15" t="s">
        <v>9</v>
      </c>
      <c r="F9" s="10">
        <v>15000</v>
      </c>
      <c r="G9" s="6" t="s">
        <v>7</v>
      </c>
      <c r="H9" s="14">
        <f>D9</f>
        <v>1</v>
      </c>
      <c r="I9" s="6" t="s">
        <v>9</v>
      </c>
      <c r="J9" s="11">
        <v>5000</v>
      </c>
      <c r="K9" s="6" t="s">
        <v>7</v>
      </c>
      <c r="L9" s="34">
        <v>1</v>
      </c>
      <c r="M9" s="6" t="s">
        <v>9</v>
      </c>
      <c r="N9" s="17">
        <v>15000</v>
      </c>
      <c r="O9" s="5" t="s">
        <v>10</v>
      </c>
      <c r="P9" s="72">
        <f t="shared" ref="P9:P11" si="0">(B9*D9)+(F9*H9)+(J9*L9)+N9</f>
        <v>185000</v>
      </c>
      <c r="Q9" s="72">
        <f t="shared" ref="Q9:Q11" si="1">(B9*D9)*1.08+(F9*H9)+(J9*L9)*1.08+N9</f>
        <v>197400</v>
      </c>
      <c r="R9" s="25" t="s">
        <v>31</v>
      </c>
    </row>
    <row r="10" spans="1:18" ht="20" thickTop="1" thickBot="1">
      <c r="A10" s="3" t="s">
        <v>3</v>
      </c>
      <c r="B10" s="11">
        <v>150000</v>
      </c>
      <c r="C10" s="12" t="s">
        <v>7</v>
      </c>
      <c r="D10" s="66">
        <v>1</v>
      </c>
      <c r="E10" s="14" t="s">
        <v>9</v>
      </c>
      <c r="F10" s="11">
        <v>25000</v>
      </c>
      <c r="G10" s="12" t="s">
        <v>7</v>
      </c>
      <c r="H10" s="14">
        <f>D10</f>
        <v>1</v>
      </c>
      <c r="I10" s="12" t="s">
        <v>9</v>
      </c>
      <c r="J10" s="11">
        <v>5000</v>
      </c>
      <c r="K10" s="12" t="s">
        <v>7</v>
      </c>
      <c r="L10" s="34">
        <v>1</v>
      </c>
      <c r="M10" s="33" t="s">
        <v>9</v>
      </c>
      <c r="N10" s="2">
        <v>25000</v>
      </c>
      <c r="O10" s="58" t="s">
        <v>10</v>
      </c>
      <c r="P10" s="72">
        <f t="shared" si="0"/>
        <v>205000</v>
      </c>
      <c r="Q10" s="72">
        <f t="shared" si="1"/>
        <v>217400</v>
      </c>
      <c r="R10" s="25" t="s">
        <v>32</v>
      </c>
    </row>
    <row r="11" spans="1:18" ht="20" thickTop="1" thickBot="1">
      <c r="A11" s="3" t="s">
        <v>4</v>
      </c>
      <c r="B11" s="11">
        <v>150000</v>
      </c>
      <c r="C11" s="12" t="s">
        <v>7</v>
      </c>
      <c r="D11" s="66">
        <v>1</v>
      </c>
      <c r="E11" s="14" t="s">
        <v>9</v>
      </c>
      <c r="F11" s="11">
        <v>35000</v>
      </c>
      <c r="G11" s="12" t="s">
        <v>7</v>
      </c>
      <c r="H11" s="14">
        <f>D11</f>
        <v>1</v>
      </c>
      <c r="I11" s="12" t="s">
        <v>9</v>
      </c>
      <c r="J11" s="11">
        <v>5000</v>
      </c>
      <c r="K11" s="12" t="s">
        <v>7</v>
      </c>
      <c r="L11" s="34">
        <v>1</v>
      </c>
      <c r="M11" s="33" t="s">
        <v>9</v>
      </c>
      <c r="N11" s="2">
        <v>35000</v>
      </c>
      <c r="O11" s="13" t="s">
        <v>10</v>
      </c>
      <c r="P11" s="72">
        <f t="shared" si="0"/>
        <v>225000</v>
      </c>
      <c r="Q11" s="72">
        <f t="shared" si="1"/>
        <v>237400</v>
      </c>
      <c r="R11" s="25" t="s">
        <v>33</v>
      </c>
    </row>
    <row r="12" spans="1:18" ht="19" thickTop="1">
      <c r="A12" s="157" t="s">
        <v>45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8"/>
      <c r="Q12" s="158"/>
      <c r="R12" s="159"/>
    </row>
    <row r="13" spans="1:18">
      <c r="A13" s="2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2"/>
    </row>
    <row r="14" spans="1:18" ht="19" thickBot="1">
      <c r="A14" s="3" t="s">
        <v>14</v>
      </c>
      <c r="B14" s="9" t="s">
        <v>5</v>
      </c>
      <c r="C14" s="33" t="s">
        <v>7</v>
      </c>
      <c r="D14" s="18" t="s">
        <v>8</v>
      </c>
      <c r="E14" s="34" t="s">
        <v>9</v>
      </c>
      <c r="F14" s="9" t="s">
        <v>6</v>
      </c>
      <c r="G14" s="33" t="s">
        <v>7</v>
      </c>
      <c r="H14" s="18" t="s">
        <v>8</v>
      </c>
      <c r="I14" s="33" t="s">
        <v>9</v>
      </c>
      <c r="J14" s="26" t="s">
        <v>35</v>
      </c>
      <c r="K14" s="33" t="s">
        <v>7</v>
      </c>
      <c r="L14" s="18" t="s">
        <v>8</v>
      </c>
      <c r="M14" s="33" t="s">
        <v>9</v>
      </c>
      <c r="N14" s="20" t="s">
        <v>13</v>
      </c>
      <c r="O14" s="59" t="s">
        <v>10</v>
      </c>
      <c r="P14" s="64" t="s">
        <v>25</v>
      </c>
      <c r="Q14" s="64" t="s">
        <v>46</v>
      </c>
      <c r="R14" s="4" t="s">
        <v>34</v>
      </c>
    </row>
    <row r="15" spans="1:18" ht="20" thickTop="1" thickBot="1">
      <c r="A15" s="3" t="s">
        <v>1</v>
      </c>
      <c r="B15" s="11">
        <v>300000</v>
      </c>
      <c r="C15" s="12" t="s">
        <v>7</v>
      </c>
      <c r="D15" s="66">
        <v>1</v>
      </c>
      <c r="E15" s="14" t="s">
        <v>9</v>
      </c>
      <c r="F15" s="11">
        <v>30000</v>
      </c>
      <c r="G15" s="12" t="s">
        <v>7</v>
      </c>
      <c r="H15" s="14">
        <f>D15</f>
        <v>1</v>
      </c>
      <c r="I15" s="12" t="s">
        <v>9</v>
      </c>
      <c r="J15" s="11">
        <v>5000</v>
      </c>
      <c r="K15" s="33" t="s">
        <v>7</v>
      </c>
      <c r="L15" s="14">
        <f>D15+1</f>
        <v>2</v>
      </c>
      <c r="M15" s="33" t="s">
        <v>9</v>
      </c>
      <c r="N15" s="2">
        <v>60000</v>
      </c>
      <c r="O15" s="13" t="s">
        <v>10</v>
      </c>
      <c r="P15" s="72">
        <f>(B15*D15)+(F15*H15)+(J15*L15)+N15</f>
        <v>400000</v>
      </c>
      <c r="Q15" s="72">
        <f>(B15*D15)*1.08+(F15*H15)+(J15*L15)*1.08+N15</f>
        <v>424800</v>
      </c>
      <c r="R15" s="25" t="s">
        <v>30</v>
      </c>
    </row>
    <row r="16" spans="1:18" ht="20" thickTop="1" thickBot="1">
      <c r="A16" s="3" t="s">
        <v>2</v>
      </c>
      <c r="B16" s="11">
        <v>300000</v>
      </c>
      <c r="C16" s="6" t="s">
        <v>7</v>
      </c>
      <c r="D16" s="67">
        <v>1</v>
      </c>
      <c r="E16" s="15" t="s">
        <v>9</v>
      </c>
      <c r="F16" s="10">
        <v>15000</v>
      </c>
      <c r="G16" s="6" t="s">
        <v>7</v>
      </c>
      <c r="H16" s="14">
        <f>D16</f>
        <v>1</v>
      </c>
      <c r="I16" s="6" t="s">
        <v>9</v>
      </c>
      <c r="J16" s="11">
        <v>5000</v>
      </c>
      <c r="K16" s="54" t="s">
        <v>7</v>
      </c>
      <c r="L16" s="14">
        <f t="shared" ref="L16:L18" si="2">D16+1</f>
        <v>2</v>
      </c>
      <c r="M16" s="6" t="s">
        <v>9</v>
      </c>
      <c r="N16" s="17">
        <v>30000</v>
      </c>
      <c r="O16" s="5" t="s">
        <v>10</v>
      </c>
      <c r="P16" s="72">
        <f t="shared" ref="P16:P18" si="3">(B16*D16)+(F16*H16)+(J16*L16)+N16</f>
        <v>355000</v>
      </c>
      <c r="Q16" s="72">
        <f t="shared" ref="Q16:Q18" si="4">(B16*D16)*1.08+(F16*H16)+(J16*L16)*1.08+N16</f>
        <v>379800</v>
      </c>
      <c r="R16" s="25" t="s">
        <v>31</v>
      </c>
    </row>
    <row r="17" spans="1:18" ht="20" thickTop="1" thickBot="1">
      <c r="A17" s="3" t="s">
        <v>3</v>
      </c>
      <c r="B17" s="11">
        <v>300000</v>
      </c>
      <c r="C17" s="12" t="s">
        <v>7</v>
      </c>
      <c r="D17" s="66">
        <v>1</v>
      </c>
      <c r="E17" s="14" t="s">
        <v>9</v>
      </c>
      <c r="F17" s="11">
        <v>25000</v>
      </c>
      <c r="G17" s="12" t="s">
        <v>7</v>
      </c>
      <c r="H17" s="14">
        <f>D17</f>
        <v>1</v>
      </c>
      <c r="I17" s="12" t="s">
        <v>9</v>
      </c>
      <c r="J17" s="11">
        <v>5000</v>
      </c>
      <c r="K17" s="33" t="s">
        <v>7</v>
      </c>
      <c r="L17" s="14">
        <f t="shared" si="2"/>
        <v>2</v>
      </c>
      <c r="M17" s="33" t="s">
        <v>9</v>
      </c>
      <c r="N17" s="2">
        <v>50000</v>
      </c>
      <c r="O17" s="1" t="s">
        <v>10</v>
      </c>
      <c r="P17" s="72">
        <f t="shared" si="3"/>
        <v>385000</v>
      </c>
      <c r="Q17" s="72">
        <f t="shared" si="4"/>
        <v>409800</v>
      </c>
      <c r="R17" s="25" t="s">
        <v>32</v>
      </c>
    </row>
    <row r="18" spans="1:18" ht="20" thickTop="1" thickBot="1">
      <c r="A18" s="3" t="s">
        <v>4</v>
      </c>
      <c r="B18" s="11">
        <v>300000</v>
      </c>
      <c r="C18" s="12" t="s">
        <v>7</v>
      </c>
      <c r="D18" s="66">
        <v>1</v>
      </c>
      <c r="E18" s="14" t="s">
        <v>9</v>
      </c>
      <c r="F18" s="11">
        <v>35000</v>
      </c>
      <c r="G18" s="12" t="s">
        <v>7</v>
      </c>
      <c r="H18" s="14">
        <f>D18</f>
        <v>1</v>
      </c>
      <c r="I18" s="12" t="s">
        <v>9</v>
      </c>
      <c r="J18" s="11">
        <v>5000</v>
      </c>
      <c r="K18" s="33" t="s">
        <v>7</v>
      </c>
      <c r="L18" s="14">
        <f t="shared" si="2"/>
        <v>2</v>
      </c>
      <c r="M18" s="33" t="s">
        <v>9</v>
      </c>
      <c r="N18" s="2">
        <v>70000</v>
      </c>
      <c r="O18" s="13" t="s">
        <v>10</v>
      </c>
      <c r="P18" s="72">
        <f t="shared" si="3"/>
        <v>415000</v>
      </c>
      <c r="Q18" s="72">
        <f t="shared" si="4"/>
        <v>439800</v>
      </c>
      <c r="R18" s="25" t="s">
        <v>33</v>
      </c>
    </row>
    <row r="19" spans="1:18" ht="19" thickTop="1">
      <c r="A19" s="140" t="s">
        <v>54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2"/>
    </row>
    <row r="20" spans="1:18">
      <c r="A20" s="2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2"/>
    </row>
    <row r="21" spans="1:18" ht="19" thickBot="1">
      <c r="A21" s="3" t="s">
        <v>15</v>
      </c>
      <c r="B21" s="9" t="s">
        <v>5</v>
      </c>
      <c r="C21" s="33" t="s">
        <v>7</v>
      </c>
      <c r="D21" s="18" t="s">
        <v>8</v>
      </c>
      <c r="E21" s="34" t="s">
        <v>9</v>
      </c>
      <c r="F21" s="9" t="s">
        <v>6</v>
      </c>
      <c r="G21" s="33" t="s">
        <v>7</v>
      </c>
      <c r="H21" s="18" t="s">
        <v>8</v>
      </c>
      <c r="I21" s="33" t="s">
        <v>9</v>
      </c>
      <c r="J21" s="26" t="s">
        <v>35</v>
      </c>
      <c r="K21" s="33" t="s">
        <v>7</v>
      </c>
      <c r="L21" s="18" t="s">
        <v>8</v>
      </c>
      <c r="M21" s="33" t="s">
        <v>9</v>
      </c>
      <c r="N21" s="20" t="s">
        <v>13</v>
      </c>
      <c r="O21" s="59" t="s">
        <v>10</v>
      </c>
      <c r="P21" s="64" t="s">
        <v>25</v>
      </c>
      <c r="Q21" s="64" t="s">
        <v>46</v>
      </c>
      <c r="R21" s="4" t="s">
        <v>34</v>
      </c>
    </row>
    <row r="22" spans="1:18" ht="20" thickTop="1" thickBot="1">
      <c r="A22" s="3" t="s">
        <v>1</v>
      </c>
      <c r="B22" s="11">
        <v>450000</v>
      </c>
      <c r="C22" s="12" t="s">
        <v>7</v>
      </c>
      <c r="D22" s="66">
        <v>1</v>
      </c>
      <c r="E22" s="14" t="s">
        <v>9</v>
      </c>
      <c r="F22" s="11">
        <v>30000</v>
      </c>
      <c r="G22" s="12" t="s">
        <v>7</v>
      </c>
      <c r="H22" s="14">
        <f>D22</f>
        <v>1</v>
      </c>
      <c r="I22" s="12" t="s">
        <v>9</v>
      </c>
      <c r="J22" s="11">
        <v>10000</v>
      </c>
      <c r="K22" s="12" t="s">
        <v>7</v>
      </c>
      <c r="L22" s="34">
        <f>D22+1</f>
        <v>2</v>
      </c>
      <c r="M22" s="33" t="s">
        <v>9</v>
      </c>
      <c r="N22" s="2">
        <v>60000</v>
      </c>
      <c r="O22" s="13" t="s">
        <v>10</v>
      </c>
      <c r="P22" s="72">
        <f>(B22*D22)+(F22*H22)+(J22*L22)+N22</f>
        <v>560000</v>
      </c>
      <c r="Q22" s="72">
        <f>(B22*D22)*1.08+(F22*H22)+(J22*L22)*1.08+N22</f>
        <v>597600</v>
      </c>
      <c r="R22" s="25" t="s">
        <v>30</v>
      </c>
    </row>
    <row r="23" spans="1:18" ht="20" thickTop="1" thickBot="1">
      <c r="A23" s="3" t="s">
        <v>2</v>
      </c>
      <c r="B23" s="11">
        <v>450000</v>
      </c>
      <c r="C23" s="6" t="s">
        <v>7</v>
      </c>
      <c r="D23" s="67">
        <v>1</v>
      </c>
      <c r="E23" s="15" t="s">
        <v>9</v>
      </c>
      <c r="F23" s="10">
        <v>15000</v>
      </c>
      <c r="G23" s="6" t="s">
        <v>7</v>
      </c>
      <c r="H23" s="14">
        <f>D23</f>
        <v>1</v>
      </c>
      <c r="I23" s="6" t="s">
        <v>9</v>
      </c>
      <c r="J23" s="32">
        <v>10000</v>
      </c>
      <c r="K23" s="6" t="s">
        <v>7</v>
      </c>
      <c r="L23" s="34">
        <f t="shared" ref="L23:L25" si="5">D23+1</f>
        <v>2</v>
      </c>
      <c r="M23" s="6" t="s">
        <v>9</v>
      </c>
      <c r="N23" s="17">
        <v>30000</v>
      </c>
      <c r="O23" s="5" t="s">
        <v>10</v>
      </c>
      <c r="P23" s="72">
        <f t="shared" ref="P23:P25" si="6">(B23*D23)+(F23*H23)+(J23*L23)+N23</f>
        <v>515000</v>
      </c>
      <c r="Q23" s="72">
        <f t="shared" ref="Q23:Q25" si="7">(B23*D23)*1.08+(F23*H23)+(J23*L23)*1.08+N23</f>
        <v>552600</v>
      </c>
      <c r="R23" s="25" t="s">
        <v>31</v>
      </c>
    </row>
    <row r="24" spans="1:18" ht="20" thickTop="1" thickBot="1">
      <c r="A24" s="3" t="s">
        <v>3</v>
      </c>
      <c r="B24" s="11">
        <v>450000</v>
      </c>
      <c r="C24" s="12" t="s">
        <v>7</v>
      </c>
      <c r="D24" s="66">
        <v>1</v>
      </c>
      <c r="E24" s="14" t="s">
        <v>9</v>
      </c>
      <c r="F24" s="11">
        <v>25000</v>
      </c>
      <c r="G24" s="12" t="s">
        <v>7</v>
      </c>
      <c r="H24" s="14">
        <f>D24</f>
        <v>1</v>
      </c>
      <c r="I24" s="12" t="s">
        <v>9</v>
      </c>
      <c r="J24" s="32">
        <v>10000</v>
      </c>
      <c r="K24" s="12" t="s">
        <v>7</v>
      </c>
      <c r="L24" s="34">
        <f t="shared" si="5"/>
        <v>2</v>
      </c>
      <c r="M24" s="33" t="s">
        <v>9</v>
      </c>
      <c r="N24" s="2">
        <v>50000</v>
      </c>
      <c r="O24" s="1" t="s">
        <v>10</v>
      </c>
      <c r="P24" s="72">
        <f t="shared" si="6"/>
        <v>545000</v>
      </c>
      <c r="Q24" s="72">
        <f t="shared" si="7"/>
        <v>582600</v>
      </c>
      <c r="R24" s="25" t="s">
        <v>32</v>
      </c>
    </row>
    <row r="25" spans="1:18" ht="20" thickTop="1" thickBot="1">
      <c r="A25" s="3" t="s">
        <v>4</v>
      </c>
      <c r="B25" s="11">
        <v>450000</v>
      </c>
      <c r="C25" s="12" t="s">
        <v>7</v>
      </c>
      <c r="D25" s="66">
        <v>1</v>
      </c>
      <c r="E25" s="14" t="s">
        <v>9</v>
      </c>
      <c r="F25" s="11">
        <v>35000</v>
      </c>
      <c r="G25" s="12" t="s">
        <v>7</v>
      </c>
      <c r="H25" s="14">
        <f>D25</f>
        <v>1</v>
      </c>
      <c r="I25" s="12" t="s">
        <v>9</v>
      </c>
      <c r="J25" s="32">
        <v>10000</v>
      </c>
      <c r="K25" s="12" t="s">
        <v>7</v>
      </c>
      <c r="L25" s="45">
        <f t="shared" si="5"/>
        <v>2</v>
      </c>
      <c r="M25" s="33" t="s">
        <v>9</v>
      </c>
      <c r="N25" s="2">
        <v>70000</v>
      </c>
      <c r="O25" s="13" t="s">
        <v>10</v>
      </c>
      <c r="P25" s="72">
        <f t="shared" si="6"/>
        <v>575000</v>
      </c>
      <c r="Q25" s="72">
        <f t="shared" si="7"/>
        <v>612600</v>
      </c>
      <c r="R25" s="25" t="s">
        <v>33</v>
      </c>
    </row>
    <row r="26" spans="1:18" ht="19" thickTop="1">
      <c r="A26" s="140" t="s">
        <v>54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1:18">
      <c r="A27" s="2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7"/>
      <c r="Q27" s="7"/>
      <c r="R27" s="24"/>
    </row>
    <row r="28" spans="1:18">
      <c r="A28" s="153" t="s">
        <v>20</v>
      </c>
      <c r="B28" s="154"/>
      <c r="C28" s="154"/>
      <c r="D28" s="154"/>
      <c r="E28" s="154"/>
      <c r="F28" s="154"/>
      <c r="G28" s="154"/>
      <c r="H28" s="154"/>
      <c r="I28" s="156"/>
      <c r="J28" s="156"/>
      <c r="K28" s="156"/>
      <c r="L28" s="156"/>
      <c r="M28" s="156"/>
      <c r="N28" s="154"/>
      <c r="O28" s="154"/>
      <c r="P28" s="154"/>
      <c r="Q28" s="154"/>
      <c r="R28" s="155"/>
    </row>
    <row r="29" spans="1:18" ht="19" thickBot="1">
      <c r="A29" s="3" t="s">
        <v>11</v>
      </c>
      <c r="B29" s="9" t="s">
        <v>5</v>
      </c>
      <c r="C29" s="61" t="s">
        <v>7</v>
      </c>
      <c r="D29" s="18" t="s">
        <v>8</v>
      </c>
      <c r="E29" s="62" t="s">
        <v>9</v>
      </c>
      <c r="F29" s="9" t="s">
        <v>6</v>
      </c>
      <c r="G29" s="33" t="s">
        <v>7</v>
      </c>
      <c r="H29" s="8" t="s">
        <v>8</v>
      </c>
      <c r="I29" s="2" t="s">
        <v>9</v>
      </c>
      <c r="J29" s="26" t="s">
        <v>35</v>
      </c>
      <c r="K29" s="61" t="s">
        <v>7</v>
      </c>
      <c r="L29" s="18" t="s">
        <v>8</v>
      </c>
      <c r="M29" s="62" t="s">
        <v>9</v>
      </c>
      <c r="N29" s="40" t="s">
        <v>12</v>
      </c>
      <c r="O29" s="60" t="s">
        <v>10</v>
      </c>
      <c r="P29" s="64" t="s">
        <v>36</v>
      </c>
      <c r="Q29" s="64" t="s">
        <v>46</v>
      </c>
      <c r="R29" s="4" t="s">
        <v>34</v>
      </c>
    </row>
    <row r="30" spans="1:18" ht="19" thickBot="1">
      <c r="A30" s="42" t="s">
        <v>26</v>
      </c>
      <c r="B30" s="43">
        <v>100000</v>
      </c>
      <c r="C30" s="44" t="s">
        <v>7</v>
      </c>
      <c r="D30" s="68">
        <v>1</v>
      </c>
      <c r="E30" s="45" t="s">
        <v>9</v>
      </c>
      <c r="F30" s="166">
        <v>30000</v>
      </c>
      <c r="G30" s="167"/>
      <c r="H30" s="168"/>
      <c r="I30" s="44" t="s">
        <v>9</v>
      </c>
      <c r="J30" s="43">
        <v>5000</v>
      </c>
      <c r="K30" s="44" t="s">
        <v>7</v>
      </c>
      <c r="L30" s="45">
        <v>0</v>
      </c>
      <c r="M30" s="45" t="s">
        <v>43</v>
      </c>
      <c r="N30" s="46">
        <v>0</v>
      </c>
      <c r="O30" s="41" t="s">
        <v>10</v>
      </c>
      <c r="P30" s="73">
        <f>(B30*D30)+(J30*L30)+F30</f>
        <v>130000</v>
      </c>
      <c r="Q30" s="73">
        <f>(B30*D30)*1.08+F30+(J30*L30)*1.08+N30</f>
        <v>138000</v>
      </c>
      <c r="R30" s="53" t="s">
        <v>29</v>
      </c>
    </row>
    <row r="31" spans="1:18">
      <c r="A31" s="157" t="s">
        <v>40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9"/>
    </row>
    <row r="32" spans="1:18">
      <c r="A32" s="143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5"/>
    </row>
    <row r="33" spans="1:18" ht="19" thickBo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5"/>
      <c r="Q33" s="5"/>
      <c r="R33" s="39"/>
    </row>
    <row r="34" spans="1:18" ht="19" thickBot="1">
      <c r="A34" s="21" t="s">
        <v>26</v>
      </c>
      <c r="B34" s="10">
        <v>150000</v>
      </c>
      <c r="C34" s="6" t="s">
        <v>7</v>
      </c>
      <c r="D34" s="67">
        <v>1</v>
      </c>
      <c r="E34" s="15" t="s">
        <v>9</v>
      </c>
      <c r="F34" s="163">
        <v>50000</v>
      </c>
      <c r="G34" s="164"/>
      <c r="H34" s="165"/>
      <c r="I34" s="6" t="s">
        <v>9</v>
      </c>
      <c r="J34" s="10">
        <v>5000</v>
      </c>
      <c r="K34" s="6" t="s">
        <v>7</v>
      </c>
      <c r="L34" s="15">
        <f>D34</f>
        <v>1</v>
      </c>
      <c r="M34" s="15" t="s">
        <v>44</v>
      </c>
      <c r="N34" s="17">
        <v>0</v>
      </c>
      <c r="O34" s="5" t="s">
        <v>10</v>
      </c>
      <c r="P34" s="73">
        <f>(B34*D34)+(J34*L34)+F34</f>
        <v>205000</v>
      </c>
      <c r="Q34" s="73">
        <f>(B34*D34)*1.08+F34+(J34*L34)*1.08+N34</f>
        <v>217400</v>
      </c>
      <c r="R34" s="53" t="s">
        <v>52</v>
      </c>
    </row>
    <row r="35" spans="1:18">
      <c r="A35" s="157" t="s">
        <v>41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8"/>
      <c r="Q35" s="158"/>
      <c r="R35" s="159"/>
    </row>
    <row r="36" spans="1:18">
      <c r="A36" s="143" t="s">
        <v>48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5"/>
    </row>
    <row r="37" spans="1:18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3"/>
      <c r="R37" s="39"/>
    </row>
    <row r="38" spans="1:18">
      <c r="A38" s="137" t="s">
        <v>21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9"/>
    </row>
    <row r="39" spans="1:18" ht="19" thickBot="1">
      <c r="A39" s="3" t="s">
        <v>14</v>
      </c>
      <c r="B39" s="9" t="s">
        <v>5</v>
      </c>
      <c r="C39" s="33" t="s">
        <v>7</v>
      </c>
      <c r="D39" s="18" t="s">
        <v>8</v>
      </c>
      <c r="E39" s="34" t="s">
        <v>9</v>
      </c>
      <c r="F39" s="65" t="s">
        <v>53</v>
      </c>
      <c r="G39" s="33" t="s">
        <v>7</v>
      </c>
      <c r="H39" s="18" t="s">
        <v>8</v>
      </c>
      <c r="I39" s="33" t="s">
        <v>9</v>
      </c>
      <c r="J39" s="26" t="s">
        <v>35</v>
      </c>
      <c r="K39" s="33" t="s">
        <v>7</v>
      </c>
      <c r="L39" s="18" t="s">
        <v>8</v>
      </c>
      <c r="M39" s="33" t="s">
        <v>9</v>
      </c>
      <c r="N39" s="20" t="s">
        <v>22</v>
      </c>
      <c r="O39" s="59" t="s">
        <v>10</v>
      </c>
      <c r="P39" s="64" t="s">
        <v>25</v>
      </c>
      <c r="Q39" s="64" t="s">
        <v>46</v>
      </c>
      <c r="R39" s="4" t="s">
        <v>24</v>
      </c>
    </row>
    <row r="40" spans="1:18" ht="20" thickTop="1" thickBot="1">
      <c r="A40" s="3" t="s">
        <v>0</v>
      </c>
      <c r="B40" s="11">
        <v>300000</v>
      </c>
      <c r="C40" s="12" t="s">
        <v>7</v>
      </c>
      <c r="D40" s="66">
        <v>1</v>
      </c>
      <c r="E40" s="14" t="s">
        <v>9</v>
      </c>
      <c r="F40" s="69">
        <v>0</v>
      </c>
      <c r="G40" s="12" t="s">
        <v>7</v>
      </c>
      <c r="H40" s="14">
        <f t="shared" ref="H40:H43" si="8">D40+2</f>
        <v>3</v>
      </c>
      <c r="I40" s="12" t="s">
        <v>9</v>
      </c>
      <c r="J40" s="11">
        <v>5000</v>
      </c>
      <c r="K40" s="12" t="s">
        <v>7</v>
      </c>
      <c r="L40" s="14">
        <f>D40+1</f>
        <v>2</v>
      </c>
      <c r="M40" s="33" t="s">
        <v>9</v>
      </c>
      <c r="N40" s="2">
        <v>30000</v>
      </c>
      <c r="O40" s="13" t="s">
        <v>10</v>
      </c>
      <c r="P40" s="72">
        <f>(B40*D40)+(F40*H40)+(J40*L40)+N40</f>
        <v>340000</v>
      </c>
      <c r="Q40" s="72">
        <f>(B40*D40)*1.08+(F40*H40)+(J40*L40)*1.08+N40</f>
        <v>364800</v>
      </c>
      <c r="R40" s="4" t="s">
        <v>27</v>
      </c>
    </row>
    <row r="41" spans="1:18" ht="20" thickTop="1" thickBot="1">
      <c r="A41" s="3" t="s">
        <v>17</v>
      </c>
      <c r="B41" s="11">
        <v>300000</v>
      </c>
      <c r="C41" s="6" t="s">
        <v>7</v>
      </c>
      <c r="D41" s="67">
        <v>1</v>
      </c>
      <c r="E41" s="15" t="s">
        <v>9</v>
      </c>
      <c r="F41" s="69">
        <v>0</v>
      </c>
      <c r="G41" s="6" t="s">
        <v>7</v>
      </c>
      <c r="H41" s="14">
        <f t="shared" si="8"/>
        <v>3</v>
      </c>
      <c r="I41" s="6" t="s">
        <v>9</v>
      </c>
      <c r="J41" s="11">
        <v>5000</v>
      </c>
      <c r="K41" s="6" t="s">
        <v>7</v>
      </c>
      <c r="L41" s="14">
        <f t="shared" ref="L41:L43" si="9">D41+1</f>
        <v>2</v>
      </c>
      <c r="M41" s="54" t="s">
        <v>9</v>
      </c>
      <c r="N41" s="2">
        <v>30000</v>
      </c>
      <c r="O41" s="5" t="s">
        <v>10</v>
      </c>
      <c r="P41" s="72">
        <f t="shared" ref="P41:P43" si="10">(B41*D41)+(F41*H41)+(J41*L41)+N41</f>
        <v>340000</v>
      </c>
      <c r="Q41" s="72">
        <f t="shared" ref="Q41:Q43" si="11">(B41*D41)*1.08+(F41*H41)+(J41*L41)*1.08+N41</f>
        <v>364800</v>
      </c>
      <c r="R41" s="4" t="s">
        <v>28</v>
      </c>
    </row>
    <row r="42" spans="1:18" ht="20" thickTop="1" thickBot="1">
      <c r="A42" s="3" t="s">
        <v>18</v>
      </c>
      <c r="B42" s="11">
        <v>300000</v>
      </c>
      <c r="C42" s="12" t="s">
        <v>7</v>
      </c>
      <c r="D42" s="66">
        <v>1</v>
      </c>
      <c r="E42" s="14" t="s">
        <v>9</v>
      </c>
      <c r="F42" s="69">
        <v>0</v>
      </c>
      <c r="G42" s="12" t="s">
        <v>7</v>
      </c>
      <c r="H42" s="14">
        <f t="shared" si="8"/>
        <v>3</v>
      </c>
      <c r="I42" s="12" t="s">
        <v>9</v>
      </c>
      <c r="J42" s="11">
        <v>5000</v>
      </c>
      <c r="K42" s="12" t="s">
        <v>7</v>
      </c>
      <c r="L42" s="14">
        <f t="shared" si="9"/>
        <v>2</v>
      </c>
      <c r="M42" s="33" t="s">
        <v>9</v>
      </c>
      <c r="N42" s="2">
        <v>30000</v>
      </c>
      <c r="O42" s="1" t="s">
        <v>10</v>
      </c>
      <c r="P42" s="72">
        <f t="shared" si="10"/>
        <v>340000</v>
      </c>
      <c r="Q42" s="72">
        <f t="shared" si="11"/>
        <v>364800</v>
      </c>
      <c r="R42" s="4" t="s">
        <v>28</v>
      </c>
    </row>
    <row r="43" spans="1:18" ht="20" thickTop="1" thickBot="1">
      <c r="A43" s="42" t="s">
        <v>23</v>
      </c>
      <c r="B43" s="43">
        <v>300000</v>
      </c>
      <c r="C43" s="44" t="s">
        <v>7</v>
      </c>
      <c r="D43" s="68">
        <v>1</v>
      </c>
      <c r="E43" s="45" t="s">
        <v>9</v>
      </c>
      <c r="F43" s="69">
        <v>0</v>
      </c>
      <c r="G43" s="44" t="s">
        <v>7</v>
      </c>
      <c r="H43" s="45">
        <f t="shared" si="8"/>
        <v>3</v>
      </c>
      <c r="I43" s="44" t="s">
        <v>9</v>
      </c>
      <c r="J43" s="43">
        <v>5000</v>
      </c>
      <c r="K43" s="44" t="s">
        <v>7</v>
      </c>
      <c r="L43" s="45">
        <f t="shared" si="9"/>
        <v>2</v>
      </c>
      <c r="M43" s="33" t="s">
        <v>9</v>
      </c>
      <c r="N43" s="46">
        <v>30000</v>
      </c>
      <c r="O43" s="41" t="s">
        <v>10</v>
      </c>
      <c r="P43" s="72">
        <f t="shared" si="10"/>
        <v>340000</v>
      </c>
      <c r="Q43" s="72">
        <f t="shared" si="11"/>
        <v>364800</v>
      </c>
      <c r="R43" s="40" t="s">
        <v>27</v>
      </c>
    </row>
    <row r="44" spans="1:18" ht="19" thickTop="1">
      <c r="A44" s="140" t="s">
        <v>54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2"/>
    </row>
    <row r="45" spans="1:18">
      <c r="A45" s="143" t="s">
        <v>49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5"/>
    </row>
    <row r="46" spans="1:18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2"/>
    </row>
    <row r="47" spans="1:18" ht="19" thickBot="1">
      <c r="A47" s="35" t="s">
        <v>15</v>
      </c>
      <c r="B47" s="9" t="s">
        <v>5</v>
      </c>
      <c r="C47" s="33" t="s">
        <v>7</v>
      </c>
      <c r="D47" s="18" t="s">
        <v>8</v>
      </c>
      <c r="E47" s="34" t="s">
        <v>9</v>
      </c>
      <c r="F47" s="65" t="s">
        <v>53</v>
      </c>
      <c r="G47" s="33" t="s">
        <v>7</v>
      </c>
      <c r="H47" s="18" t="s">
        <v>8</v>
      </c>
      <c r="I47" s="33" t="s">
        <v>9</v>
      </c>
      <c r="J47" s="26" t="s">
        <v>35</v>
      </c>
      <c r="K47" s="33" t="s">
        <v>7</v>
      </c>
      <c r="L47" s="18" t="s">
        <v>8</v>
      </c>
      <c r="M47" s="33" t="s">
        <v>9</v>
      </c>
      <c r="N47" s="20" t="s">
        <v>22</v>
      </c>
      <c r="O47" s="59" t="s">
        <v>10</v>
      </c>
      <c r="P47" s="64" t="s">
        <v>25</v>
      </c>
      <c r="Q47" s="64" t="s">
        <v>46</v>
      </c>
      <c r="R47" s="4" t="s">
        <v>24</v>
      </c>
    </row>
    <row r="48" spans="1:18" ht="20" thickTop="1" thickBot="1">
      <c r="A48" s="35" t="s">
        <v>0</v>
      </c>
      <c r="B48" s="32">
        <v>450000</v>
      </c>
      <c r="C48" s="33" t="s">
        <v>7</v>
      </c>
      <c r="D48" s="66">
        <v>1</v>
      </c>
      <c r="E48" s="34" t="s">
        <v>9</v>
      </c>
      <c r="F48" s="69">
        <v>0</v>
      </c>
      <c r="G48" s="33" t="s">
        <v>7</v>
      </c>
      <c r="H48" s="34">
        <f>D48+2</f>
        <v>3</v>
      </c>
      <c r="I48" s="33" t="s">
        <v>9</v>
      </c>
      <c r="J48" s="32">
        <v>10000</v>
      </c>
      <c r="K48" s="33" t="s">
        <v>7</v>
      </c>
      <c r="L48" s="34">
        <f>D48+1</f>
        <v>2</v>
      </c>
      <c r="M48" s="33" t="s">
        <v>9</v>
      </c>
      <c r="N48" s="2">
        <v>30000</v>
      </c>
      <c r="O48" s="36" t="s">
        <v>10</v>
      </c>
      <c r="P48" s="72">
        <f>(B48*D48)+(F48*H48)+(J48*L48)+N48</f>
        <v>500000</v>
      </c>
      <c r="Q48" s="72">
        <f>(B48*D48)*1.08+(F48*H48)+(J48*L48)*1.08+N48</f>
        <v>537600</v>
      </c>
      <c r="R48" s="4" t="s">
        <v>27</v>
      </c>
    </row>
    <row r="49" spans="1:18" ht="20" thickTop="1" thickBot="1">
      <c r="A49" s="35" t="s">
        <v>17</v>
      </c>
      <c r="B49" s="32">
        <v>450000</v>
      </c>
      <c r="C49" s="6" t="s">
        <v>7</v>
      </c>
      <c r="D49" s="67">
        <v>1</v>
      </c>
      <c r="E49" s="15" t="s">
        <v>9</v>
      </c>
      <c r="F49" s="69">
        <v>0</v>
      </c>
      <c r="G49" s="6" t="s">
        <v>7</v>
      </c>
      <c r="H49" s="34">
        <f t="shared" ref="H49:H51" si="12">D49+2</f>
        <v>3</v>
      </c>
      <c r="I49" s="6" t="s">
        <v>9</v>
      </c>
      <c r="J49" s="32">
        <v>10000</v>
      </c>
      <c r="K49" s="6" t="s">
        <v>7</v>
      </c>
      <c r="L49" s="34">
        <f t="shared" ref="L49:L51" si="13">D49+1</f>
        <v>2</v>
      </c>
      <c r="M49" s="33" t="s">
        <v>9</v>
      </c>
      <c r="N49" s="2">
        <v>30000</v>
      </c>
      <c r="O49" s="5" t="s">
        <v>10</v>
      </c>
      <c r="P49" s="72">
        <f t="shared" ref="P49:P51" si="14">(B49*D49)+(F49*H49)+(J49*L49)+N49</f>
        <v>500000</v>
      </c>
      <c r="Q49" s="72">
        <f t="shared" ref="Q49:Q51" si="15">(B49*D49)*1.08+(F49*H49)+(J49*L49)*1.08+N49</f>
        <v>537600</v>
      </c>
      <c r="R49" s="4" t="s">
        <v>28</v>
      </c>
    </row>
    <row r="50" spans="1:18" ht="20" thickTop="1" thickBot="1">
      <c r="A50" s="35" t="s">
        <v>18</v>
      </c>
      <c r="B50" s="32">
        <v>450000</v>
      </c>
      <c r="C50" s="33" t="s">
        <v>7</v>
      </c>
      <c r="D50" s="66">
        <v>1</v>
      </c>
      <c r="E50" s="34" t="s">
        <v>9</v>
      </c>
      <c r="F50" s="69">
        <v>0</v>
      </c>
      <c r="G50" s="33" t="s">
        <v>7</v>
      </c>
      <c r="H50" s="34">
        <f t="shared" si="12"/>
        <v>3</v>
      </c>
      <c r="I50" s="33" t="s">
        <v>9</v>
      </c>
      <c r="J50" s="32">
        <v>10000</v>
      </c>
      <c r="K50" s="33" t="s">
        <v>7</v>
      </c>
      <c r="L50" s="34">
        <f t="shared" si="13"/>
        <v>2</v>
      </c>
      <c r="M50" s="33" t="s">
        <v>9</v>
      </c>
      <c r="N50" s="2">
        <v>30000</v>
      </c>
      <c r="O50" s="1" t="s">
        <v>10</v>
      </c>
      <c r="P50" s="72">
        <f t="shared" si="14"/>
        <v>500000</v>
      </c>
      <c r="Q50" s="72">
        <f t="shared" si="15"/>
        <v>537600</v>
      </c>
      <c r="R50" s="4" t="s">
        <v>28</v>
      </c>
    </row>
    <row r="51" spans="1:18" ht="20" thickTop="1" thickBot="1">
      <c r="A51" s="35" t="s">
        <v>23</v>
      </c>
      <c r="B51" s="32">
        <v>450000</v>
      </c>
      <c r="C51" s="33" t="s">
        <v>7</v>
      </c>
      <c r="D51" s="66">
        <v>1</v>
      </c>
      <c r="E51" s="34" t="s">
        <v>9</v>
      </c>
      <c r="F51" s="69">
        <v>0</v>
      </c>
      <c r="G51" s="33" t="s">
        <v>7</v>
      </c>
      <c r="H51" s="34">
        <f t="shared" si="12"/>
        <v>3</v>
      </c>
      <c r="I51" s="33" t="s">
        <v>9</v>
      </c>
      <c r="J51" s="32">
        <v>10000</v>
      </c>
      <c r="K51" s="33" t="s">
        <v>7</v>
      </c>
      <c r="L51" s="45">
        <f t="shared" si="13"/>
        <v>2</v>
      </c>
      <c r="M51" s="33" t="s">
        <v>9</v>
      </c>
      <c r="N51" s="2">
        <v>30000</v>
      </c>
      <c r="O51" s="36" t="s">
        <v>10</v>
      </c>
      <c r="P51" s="72">
        <f t="shared" si="14"/>
        <v>500000</v>
      </c>
      <c r="Q51" s="72">
        <f t="shared" si="15"/>
        <v>537600</v>
      </c>
      <c r="R51" s="4" t="s">
        <v>27</v>
      </c>
    </row>
    <row r="52" spans="1:18" ht="19" thickTop="1">
      <c r="A52" s="140" t="s">
        <v>54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2"/>
    </row>
    <row r="53" spans="1:18">
      <c r="A53" s="143" t="s">
        <v>49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5"/>
    </row>
    <row r="54" spans="1:18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9"/>
    </row>
    <row r="55" spans="1:18" ht="19" thickBot="1">
      <c r="A55" s="35" t="s">
        <v>38</v>
      </c>
      <c r="B55" s="9" t="s">
        <v>5</v>
      </c>
      <c r="C55" s="33" t="s">
        <v>7</v>
      </c>
      <c r="D55" s="18" t="s">
        <v>8</v>
      </c>
      <c r="E55" s="34" t="s">
        <v>9</v>
      </c>
      <c r="F55" s="65" t="s">
        <v>53</v>
      </c>
      <c r="G55" s="33" t="s">
        <v>7</v>
      </c>
      <c r="H55" s="18" t="s">
        <v>8</v>
      </c>
      <c r="I55" s="33" t="s">
        <v>9</v>
      </c>
      <c r="J55" s="26" t="s">
        <v>35</v>
      </c>
      <c r="K55" s="33" t="s">
        <v>7</v>
      </c>
      <c r="L55" s="18" t="s">
        <v>8</v>
      </c>
      <c r="M55" s="33" t="s">
        <v>9</v>
      </c>
      <c r="N55" s="20" t="s">
        <v>39</v>
      </c>
      <c r="O55" s="59" t="s">
        <v>10</v>
      </c>
      <c r="P55" s="64" t="s">
        <v>25</v>
      </c>
      <c r="Q55" s="64" t="s">
        <v>46</v>
      </c>
      <c r="R55" s="4" t="s">
        <v>37</v>
      </c>
    </row>
    <row r="56" spans="1:18" ht="20" thickTop="1" thickBot="1">
      <c r="A56" s="35" t="s">
        <v>14</v>
      </c>
      <c r="B56" s="32">
        <v>300000</v>
      </c>
      <c r="C56" s="33" t="s">
        <v>7</v>
      </c>
      <c r="D56" s="66">
        <v>1</v>
      </c>
      <c r="E56" s="34" t="s">
        <v>9</v>
      </c>
      <c r="F56" s="69">
        <v>0</v>
      </c>
      <c r="G56" s="33" t="s">
        <v>7</v>
      </c>
      <c r="H56" s="34">
        <f t="shared" ref="H56" si="16">D56+2</f>
        <v>3</v>
      </c>
      <c r="I56" s="33" t="s">
        <v>9</v>
      </c>
      <c r="J56" s="32">
        <v>5000</v>
      </c>
      <c r="K56" s="33" t="s">
        <v>7</v>
      </c>
      <c r="L56" s="34">
        <f>D56+1</f>
        <v>2</v>
      </c>
      <c r="M56" s="33" t="s">
        <v>9</v>
      </c>
      <c r="N56" s="2">
        <v>50000</v>
      </c>
      <c r="O56" s="36" t="s">
        <v>10</v>
      </c>
      <c r="P56" s="72">
        <f>(B56*D56)+(F56*H56)+(J56*L56)+N56</f>
        <v>360000</v>
      </c>
      <c r="Q56" s="72">
        <f>(B56*D56)*1.08+(F56*H56)+(J56*L56)*1.08+N56</f>
        <v>384800</v>
      </c>
      <c r="R56" s="4" t="s">
        <v>55</v>
      </c>
    </row>
    <row r="57" spans="1:18" ht="20" thickTop="1" thickBot="1">
      <c r="A57" s="35" t="s">
        <v>15</v>
      </c>
      <c r="B57" s="32">
        <v>450000</v>
      </c>
      <c r="C57" s="33" t="s">
        <v>7</v>
      </c>
      <c r="D57" s="66">
        <v>1</v>
      </c>
      <c r="E57" s="34" t="s">
        <v>9</v>
      </c>
      <c r="F57" s="69">
        <v>0</v>
      </c>
      <c r="G57" s="33" t="s">
        <v>7</v>
      </c>
      <c r="H57" s="34">
        <f>D57+2</f>
        <v>3</v>
      </c>
      <c r="I57" s="33" t="s">
        <v>9</v>
      </c>
      <c r="J57" s="32">
        <v>10000</v>
      </c>
      <c r="K57" s="33" t="s">
        <v>7</v>
      </c>
      <c r="L57" s="34">
        <f>D57+1</f>
        <v>2</v>
      </c>
      <c r="M57" s="33" t="s">
        <v>9</v>
      </c>
      <c r="N57" s="2">
        <v>50000</v>
      </c>
      <c r="O57" s="36" t="s">
        <v>10</v>
      </c>
      <c r="P57" s="72">
        <f t="shared" ref="P57:P58" si="17">(B57*D57)+(F57*H57)+(J57*L57)+N57</f>
        <v>520000</v>
      </c>
      <c r="Q57" s="72">
        <f t="shared" ref="Q57:Q58" si="18">(B57*D57)*1.08+(F57*H57)+(J57*L57)*1.08+N57</f>
        <v>557600</v>
      </c>
      <c r="R57" s="4" t="s">
        <v>55</v>
      </c>
    </row>
    <row r="58" spans="1:18" ht="20" thickTop="1" thickBot="1">
      <c r="A58" s="35" t="s">
        <v>42</v>
      </c>
      <c r="B58" s="32">
        <v>600000</v>
      </c>
      <c r="C58" s="33" t="s">
        <v>7</v>
      </c>
      <c r="D58" s="66">
        <v>1</v>
      </c>
      <c r="E58" s="34" t="s">
        <v>9</v>
      </c>
      <c r="F58" s="69">
        <v>0</v>
      </c>
      <c r="G58" s="33" t="s">
        <v>7</v>
      </c>
      <c r="H58" s="34">
        <f>D58+2</f>
        <v>3</v>
      </c>
      <c r="I58" s="33" t="s">
        <v>9</v>
      </c>
      <c r="J58" s="32">
        <v>15000</v>
      </c>
      <c r="K58" s="33" t="s">
        <v>7</v>
      </c>
      <c r="L58" s="34">
        <f t="shared" ref="L58" si="19">D58+1</f>
        <v>2</v>
      </c>
      <c r="M58" s="33" t="s">
        <v>9</v>
      </c>
      <c r="N58" s="2">
        <v>50000</v>
      </c>
      <c r="O58" s="36" t="s">
        <v>10</v>
      </c>
      <c r="P58" s="72">
        <f t="shared" si="17"/>
        <v>680000</v>
      </c>
      <c r="Q58" s="72">
        <f t="shared" si="18"/>
        <v>730400</v>
      </c>
      <c r="R58" s="4" t="s">
        <v>55</v>
      </c>
    </row>
    <row r="59" spans="1:18" ht="19" thickTop="1">
      <c r="A59" s="140" t="s">
        <v>54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2"/>
    </row>
    <row r="60" spans="1:18">
      <c r="A60" s="143" t="s">
        <v>50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6"/>
    </row>
    <row r="61" spans="1:18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7"/>
      <c r="P61" s="30"/>
      <c r="Q61" s="30"/>
      <c r="R61" s="31"/>
    </row>
    <row r="62" spans="1:18">
      <c r="A62" s="137" t="s">
        <v>47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9"/>
    </row>
  </sheetData>
  <sheetProtection password="CC61" sheet="1" objects="1" scenarios="1"/>
  <mergeCells count="21">
    <mergeCell ref="A36:R36"/>
    <mergeCell ref="A4:R4"/>
    <mergeCell ref="A31:R31"/>
    <mergeCell ref="F34:H34"/>
    <mergeCell ref="A35:R35"/>
    <mergeCell ref="F30:H30"/>
    <mergeCell ref="A32:R32"/>
    <mergeCell ref="A1:R2"/>
    <mergeCell ref="A6:R6"/>
    <mergeCell ref="A28:R28"/>
    <mergeCell ref="A19:R19"/>
    <mergeCell ref="A26:R26"/>
    <mergeCell ref="A12:R12"/>
    <mergeCell ref="A38:R38"/>
    <mergeCell ref="A62:R62"/>
    <mergeCell ref="A44:R44"/>
    <mergeCell ref="A52:R52"/>
    <mergeCell ref="A59:R59"/>
    <mergeCell ref="A45:R45"/>
    <mergeCell ref="A53:R53"/>
    <mergeCell ref="A60:R60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39" zoomScale="125" zoomScaleNormal="125" zoomScalePageLayoutView="125" workbookViewId="0">
      <selection activeCell="N49" sqref="N49"/>
    </sheetView>
  </sheetViews>
  <sheetFormatPr baseColWidth="12" defaultRowHeight="18" x14ac:dyDescent="0"/>
  <cols>
    <col min="1" max="2" width="10.83203125" customWidth="1"/>
    <col min="3" max="5" width="5.83203125" customWidth="1"/>
    <col min="7" max="9" width="5.83203125" customWidth="1"/>
    <col min="10" max="10" width="10.83203125" customWidth="1"/>
    <col min="11" max="13" width="5.83203125" customWidth="1"/>
    <col min="15" max="15" width="5.83203125" customWidth="1"/>
    <col min="16" max="17" width="20.83203125" customWidth="1"/>
    <col min="18" max="18" width="15.83203125" customWidth="1"/>
  </cols>
  <sheetData>
    <row r="1" spans="1:18">
      <c r="A1" s="181" t="s">
        <v>199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3"/>
    </row>
    <row r="2" spans="1:18" ht="18" customHeight="1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6"/>
    </row>
    <row r="3" spans="1:18" ht="18" customHeight="1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</row>
    <row r="4" spans="1:18" ht="18" customHeight="1">
      <c r="A4" s="187" t="s">
        <v>56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9"/>
    </row>
    <row r="5" spans="1:18" ht="18" customHeight="1">
      <c r="A5" s="74"/>
      <c r="B5" s="75"/>
      <c r="C5" s="75"/>
      <c r="D5" s="75"/>
      <c r="E5" s="75"/>
      <c r="F5" s="75"/>
      <c r="G5" s="75"/>
      <c r="H5" s="75"/>
      <c r="I5" s="77"/>
      <c r="J5" s="77"/>
      <c r="K5" s="78"/>
      <c r="L5" s="78"/>
      <c r="M5" s="78"/>
      <c r="N5" s="75"/>
      <c r="O5" s="75"/>
      <c r="P5" s="75"/>
      <c r="Q5" s="75"/>
      <c r="R5" s="76"/>
    </row>
    <row r="6" spans="1:18" ht="18" customHeight="1">
      <c r="A6" s="190" t="s">
        <v>57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2"/>
    </row>
    <row r="7" spans="1:18" ht="19" thickBot="1">
      <c r="A7" s="79" t="s">
        <v>58</v>
      </c>
      <c r="B7" s="80" t="s">
        <v>59</v>
      </c>
      <c r="C7" s="81" t="s">
        <v>7</v>
      </c>
      <c r="D7" s="82" t="s">
        <v>60</v>
      </c>
      <c r="E7" s="83" t="s">
        <v>9</v>
      </c>
      <c r="F7" s="84" t="s">
        <v>61</v>
      </c>
      <c r="G7" s="81" t="s">
        <v>7</v>
      </c>
      <c r="H7" s="82" t="s">
        <v>60</v>
      </c>
      <c r="I7" s="81" t="s">
        <v>9</v>
      </c>
      <c r="J7" s="80" t="s">
        <v>62</v>
      </c>
      <c r="K7" s="81" t="s">
        <v>7</v>
      </c>
      <c r="L7" s="82" t="s">
        <v>63</v>
      </c>
      <c r="M7" s="81" t="s">
        <v>9</v>
      </c>
      <c r="N7" s="85" t="s">
        <v>64</v>
      </c>
      <c r="O7" s="86" t="s">
        <v>10</v>
      </c>
      <c r="P7" s="87" t="s">
        <v>65</v>
      </c>
      <c r="Q7" s="88" t="s">
        <v>66</v>
      </c>
      <c r="R7" s="89" t="s">
        <v>67</v>
      </c>
    </row>
    <row r="8" spans="1:18" ht="20" thickTop="1" thickBot="1">
      <c r="A8" s="79" t="s">
        <v>68</v>
      </c>
      <c r="B8" s="90">
        <v>150000</v>
      </c>
      <c r="C8" s="81" t="s">
        <v>7</v>
      </c>
      <c r="D8" s="91">
        <v>1</v>
      </c>
      <c r="E8" s="83" t="s">
        <v>9</v>
      </c>
      <c r="F8" s="90">
        <v>30000</v>
      </c>
      <c r="G8" s="81" t="s">
        <v>7</v>
      </c>
      <c r="H8" s="83">
        <f>D8</f>
        <v>1</v>
      </c>
      <c r="I8" s="81" t="s">
        <v>9</v>
      </c>
      <c r="J8" s="90">
        <v>5000</v>
      </c>
      <c r="K8" s="81" t="s">
        <v>7</v>
      </c>
      <c r="L8" s="83">
        <v>1</v>
      </c>
      <c r="M8" s="81" t="s">
        <v>9</v>
      </c>
      <c r="N8" s="92">
        <v>30000</v>
      </c>
      <c r="O8" s="86" t="s">
        <v>69</v>
      </c>
      <c r="P8" s="93">
        <f>(B8*D8)+(F8*H8)+(J8*L8)+N8</f>
        <v>215000</v>
      </c>
      <c r="Q8" s="93">
        <f>(B8*D8)*1.08+(F8*H8)+(J8*L8)*1.08+N8</f>
        <v>227400</v>
      </c>
      <c r="R8" s="94" t="s">
        <v>70</v>
      </c>
    </row>
    <row r="9" spans="1:18" ht="20" thickTop="1" thickBot="1">
      <c r="A9" s="79" t="s">
        <v>71</v>
      </c>
      <c r="B9" s="95">
        <v>150000</v>
      </c>
      <c r="C9" s="96" t="s">
        <v>7</v>
      </c>
      <c r="D9" s="97">
        <v>1</v>
      </c>
      <c r="E9" s="98" t="s">
        <v>9</v>
      </c>
      <c r="F9" s="95">
        <v>15000</v>
      </c>
      <c r="G9" s="96" t="s">
        <v>7</v>
      </c>
      <c r="H9" s="83">
        <f>D9</f>
        <v>1</v>
      </c>
      <c r="I9" s="96" t="s">
        <v>72</v>
      </c>
      <c r="J9" s="90">
        <v>5000</v>
      </c>
      <c r="K9" s="96" t="s">
        <v>73</v>
      </c>
      <c r="L9" s="83">
        <v>1</v>
      </c>
      <c r="M9" s="96" t="s">
        <v>72</v>
      </c>
      <c r="N9" s="99">
        <v>15000</v>
      </c>
      <c r="O9" s="100" t="s">
        <v>74</v>
      </c>
      <c r="P9" s="93">
        <f t="shared" ref="P9:P11" si="0">(B9*D9)+(F9*H9)+(J9*L9)+N9</f>
        <v>185000</v>
      </c>
      <c r="Q9" s="93">
        <f t="shared" ref="Q9:Q11" si="1">(B9*D9)*1.08+(F9*H9)+(J9*L9)*1.08+N9</f>
        <v>197400</v>
      </c>
      <c r="R9" s="94" t="s">
        <v>75</v>
      </c>
    </row>
    <row r="10" spans="1:18" ht="20" thickTop="1" thickBot="1">
      <c r="A10" s="79" t="s">
        <v>76</v>
      </c>
      <c r="B10" s="90">
        <v>150000</v>
      </c>
      <c r="C10" s="81" t="s">
        <v>77</v>
      </c>
      <c r="D10" s="91">
        <v>1</v>
      </c>
      <c r="E10" s="83" t="s">
        <v>78</v>
      </c>
      <c r="F10" s="90">
        <v>25000</v>
      </c>
      <c r="G10" s="81" t="s">
        <v>77</v>
      </c>
      <c r="H10" s="83">
        <f>D10</f>
        <v>1</v>
      </c>
      <c r="I10" s="81" t="s">
        <v>79</v>
      </c>
      <c r="J10" s="90">
        <v>5000</v>
      </c>
      <c r="K10" s="81" t="s">
        <v>80</v>
      </c>
      <c r="L10" s="83">
        <v>1</v>
      </c>
      <c r="M10" s="81" t="s">
        <v>79</v>
      </c>
      <c r="N10" s="92">
        <v>25000</v>
      </c>
      <c r="O10" s="79" t="s">
        <v>81</v>
      </c>
      <c r="P10" s="93">
        <f t="shared" si="0"/>
        <v>205000</v>
      </c>
      <c r="Q10" s="93">
        <f t="shared" si="1"/>
        <v>217400</v>
      </c>
      <c r="R10" s="94" t="s">
        <v>82</v>
      </c>
    </row>
    <row r="11" spans="1:18" ht="20" thickTop="1" thickBot="1">
      <c r="A11" s="79" t="s">
        <v>83</v>
      </c>
      <c r="B11" s="90">
        <v>150000</v>
      </c>
      <c r="C11" s="81" t="s">
        <v>84</v>
      </c>
      <c r="D11" s="91">
        <v>1</v>
      </c>
      <c r="E11" s="83" t="s">
        <v>85</v>
      </c>
      <c r="F11" s="90">
        <v>35000</v>
      </c>
      <c r="G11" s="81" t="s">
        <v>84</v>
      </c>
      <c r="H11" s="83">
        <f>D11</f>
        <v>1</v>
      </c>
      <c r="I11" s="81" t="s">
        <v>86</v>
      </c>
      <c r="J11" s="90">
        <v>5000</v>
      </c>
      <c r="K11" s="81" t="s">
        <v>87</v>
      </c>
      <c r="L11" s="83">
        <v>1</v>
      </c>
      <c r="M11" s="81" t="s">
        <v>86</v>
      </c>
      <c r="N11" s="92">
        <v>35000</v>
      </c>
      <c r="O11" s="86" t="s">
        <v>88</v>
      </c>
      <c r="P11" s="93">
        <f t="shared" si="0"/>
        <v>225000</v>
      </c>
      <c r="Q11" s="93">
        <f t="shared" si="1"/>
        <v>237400</v>
      </c>
      <c r="R11" s="94" t="s">
        <v>89</v>
      </c>
    </row>
    <row r="12" spans="1:18" ht="19" thickTop="1">
      <c r="A12" s="178" t="s">
        <v>90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93"/>
      <c r="Q12" s="193"/>
      <c r="R12" s="180"/>
    </row>
    <row r="13" spans="1:18">
      <c r="A13" s="101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2"/>
    </row>
    <row r="14" spans="1:18" ht="19" thickBot="1">
      <c r="A14" s="103" t="s">
        <v>91</v>
      </c>
      <c r="B14" s="80" t="s">
        <v>92</v>
      </c>
      <c r="C14" s="81" t="s">
        <v>93</v>
      </c>
      <c r="D14" s="82" t="s">
        <v>94</v>
      </c>
      <c r="E14" s="83" t="s">
        <v>95</v>
      </c>
      <c r="F14" s="84" t="s">
        <v>96</v>
      </c>
      <c r="G14" s="81" t="s">
        <v>93</v>
      </c>
      <c r="H14" s="82" t="s">
        <v>63</v>
      </c>
      <c r="I14" s="81" t="s">
        <v>95</v>
      </c>
      <c r="J14" s="80" t="s">
        <v>62</v>
      </c>
      <c r="K14" s="81" t="s">
        <v>93</v>
      </c>
      <c r="L14" s="82" t="s">
        <v>63</v>
      </c>
      <c r="M14" s="81" t="s">
        <v>95</v>
      </c>
      <c r="N14" s="85" t="s">
        <v>97</v>
      </c>
      <c r="O14" s="86" t="s">
        <v>98</v>
      </c>
      <c r="P14" s="104" t="s">
        <v>99</v>
      </c>
      <c r="Q14" s="88" t="s">
        <v>100</v>
      </c>
      <c r="R14" s="89" t="s">
        <v>101</v>
      </c>
    </row>
    <row r="15" spans="1:18" ht="20" thickTop="1" thickBot="1">
      <c r="A15" s="79" t="s">
        <v>102</v>
      </c>
      <c r="B15" s="90">
        <v>300000</v>
      </c>
      <c r="C15" s="81" t="s">
        <v>80</v>
      </c>
      <c r="D15" s="91">
        <v>1</v>
      </c>
      <c r="E15" s="83" t="s">
        <v>79</v>
      </c>
      <c r="F15" s="90">
        <v>30000</v>
      </c>
      <c r="G15" s="81" t="s">
        <v>80</v>
      </c>
      <c r="H15" s="83">
        <f>D15</f>
        <v>1</v>
      </c>
      <c r="I15" s="81" t="s">
        <v>103</v>
      </c>
      <c r="J15" s="90">
        <v>5000</v>
      </c>
      <c r="K15" s="81" t="s">
        <v>104</v>
      </c>
      <c r="L15" s="83">
        <f>D15+1</f>
        <v>2</v>
      </c>
      <c r="M15" s="81" t="s">
        <v>105</v>
      </c>
      <c r="N15" s="92">
        <v>60000</v>
      </c>
      <c r="O15" s="86" t="s">
        <v>106</v>
      </c>
      <c r="P15" s="93">
        <f>(B15*D15)+(F15*H15)+(J15*L15)+N15</f>
        <v>400000</v>
      </c>
      <c r="Q15" s="93">
        <f>(B15*D15)*1.08+(F15*H15)+(J15*L15)*1.08+N15</f>
        <v>424800</v>
      </c>
      <c r="R15" s="94" t="s">
        <v>107</v>
      </c>
    </row>
    <row r="16" spans="1:18" ht="20" thickTop="1" thickBot="1">
      <c r="A16" s="79" t="s">
        <v>108</v>
      </c>
      <c r="B16" s="90">
        <v>300000</v>
      </c>
      <c r="C16" s="96" t="s">
        <v>109</v>
      </c>
      <c r="D16" s="97">
        <v>1</v>
      </c>
      <c r="E16" s="98" t="s">
        <v>105</v>
      </c>
      <c r="F16" s="95">
        <v>15000</v>
      </c>
      <c r="G16" s="96" t="s">
        <v>109</v>
      </c>
      <c r="H16" s="83">
        <f>D16</f>
        <v>1</v>
      </c>
      <c r="I16" s="96" t="s">
        <v>85</v>
      </c>
      <c r="J16" s="90">
        <v>5000</v>
      </c>
      <c r="K16" s="96" t="s">
        <v>84</v>
      </c>
      <c r="L16" s="83">
        <f t="shared" ref="L16:L18" si="2">D16+1</f>
        <v>2</v>
      </c>
      <c r="M16" s="96" t="s">
        <v>85</v>
      </c>
      <c r="N16" s="99">
        <v>30000</v>
      </c>
      <c r="O16" s="100" t="s">
        <v>110</v>
      </c>
      <c r="P16" s="93">
        <f t="shared" ref="P16:P18" si="3">(B16*D16)+(F16*H16)+(J16*L16)+N16</f>
        <v>355000</v>
      </c>
      <c r="Q16" s="93">
        <f t="shared" ref="Q16:Q18" si="4">(B16*D16)*1.08+(F16*H16)+(J16*L16)*1.08+N16</f>
        <v>379800</v>
      </c>
      <c r="R16" s="94" t="s">
        <v>75</v>
      </c>
    </row>
    <row r="17" spans="1:18" ht="20" thickTop="1" thickBot="1">
      <c r="A17" s="79" t="s">
        <v>76</v>
      </c>
      <c r="B17" s="90">
        <v>300000</v>
      </c>
      <c r="C17" s="81" t="s">
        <v>111</v>
      </c>
      <c r="D17" s="91">
        <v>1</v>
      </c>
      <c r="E17" s="83" t="s">
        <v>112</v>
      </c>
      <c r="F17" s="90">
        <v>25000</v>
      </c>
      <c r="G17" s="81" t="s">
        <v>113</v>
      </c>
      <c r="H17" s="83">
        <f>D17</f>
        <v>1</v>
      </c>
      <c r="I17" s="81" t="s">
        <v>79</v>
      </c>
      <c r="J17" s="90">
        <v>5000</v>
      </c>
      <c r="K17" s="81" t="s">
        <v>80</v>
      </c>
      <c r="L17" s="83">
        <f t="shared" si="2"/>
        <v>2</v>
      </c>
      <c r="M17" s="81" t="s">
        <v>79</v>
      </c>
      <c r="N17" s="92">
        <v>50000</v>
      </c>
      <c r="O17" s="105" t="s">
        <v>81</v>
      </c>
      <c r="P17" s="93">
        <f t="shared" si="3"/>
        <v>385000</v>
      </c>
      <c r="Q17" s="93">
        <f t="shared" si="4"/>
        <v>409800</v>
      </c>
      <c r="R17" s="94" t="s">
        <v>114</v>
      </c>
    </row>
    <row r="18" spans="1:18" ht="20" thickTop="1" thickBot="1">
      <c r="A18" s="79" t="s">
        <v>115</v>
      </c>
      <c r="B18" s="90">
        <v>300000</v>
      </c>
      <c r="C18" s="81" t="s">
        <v>80</v>
      </c>
      <c r="D18" s="91">
        <v>1</v>
      </c>
      <c r="E18" s="83" t="s">
        <v>79</v>
      </c>
      <c r="F18" s="90">
        <v>35000</v>
      </c>
      <c r="G18" s="81" t="s">
        <v>80</v>
      </c>
      <c r="H18" s="83">
        <f>D18</f>
        <v>1</v>
      </c>
      <c r="I18" s="81" t="s">
        <v>79</v>
      </c>
      <c r="J18" s="90">
        <v>5000</v>
      </c>
      <c r="K18" s="81" t="s">
        <v>80</v>
      </c>
      <c r="L18" s="83">
        <f t="shared" si="2"/>
        <v>2</v>
      </c>
      <c r="M18" s="81" t="s">
        <v>79</v>
      </c>
      <c r="N18" s="92">
        <v>70000</v>
      </c>
      <c r="O18" s="86" t="s">
        <v>81</v>
      </c>
      <c r="P18" s="93">
        <f t="shared" si="3"/>
        <v>415000</v>
      </c>
      <c r="Q18" s="93">
        <f t="shared" si="4"/>
        <v>439800</v>
      </c>
      <c r="R18" s="94" t="s">
        <v>116</v>
      </c>
    </row>
    <row r="19" spans="1:18" ht="19" thickTop="1">
      <c r="A19" s="175" t="s">
        <v>117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7"/>
    </row>
    <row r="20" spans="1:18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2"/>
    </row>
    <row r="21" spans="1:18" ht="19" thickBot="1">
      <c r="A21" s="103" t="s">
        <v>118</v>
      </c>
      <c r="B21" s="80" t="s">
        <v>119</v>
      </c>
      <c r="C21" s="81" t="s">
        <v>113</v>
      </c>
      <c r="D21" s="82" t="s">
        <v>120</v>
      </c>
      <c r="E21" s="83" t="s">
        <v>112</v>
      </c>
      <c r="F21" s="84" t="s">
        <v>96</v>
      </c>
      <c r="G21" s="81" t="s">
        <v>113</v>
      </c>
      <c r="H21" s="82" t="s">
        <v>63</v>
      </c>
      <c r="I21" s="81" t="s">
        <v>112</v>
      </c>
      <c r="J21" s="80" t="s">
        <v>62</v>
      </c>
      <c r="K21" s="81" t="s">
        <v>113</v>
      </c>
      <c r="L21" s="82" t="s">
        <v>63</v>
      </c>
      <c r="M21" s="81" t="s">
        <v>112</v>
      </c>
      <c r="N21" s="85" t="s">
        <v>97</v>
      </c>
      <c r="O21" s="86" t="s">
        <v>121</v>
      </c>
      <c r="P21" s="104" t="s">
        <v>99</v>
      </c>
      <c r="Q21" s="88" t="s">
        <v>122</v>
      </c>
      <c r="R21" s="89" t="s">
        <v>123</v>
      </c>
    </row>
    <row r="22" spans="1:18" ht="20" thickTop="1" thickBot="1">
      <c r="A22" s="79" t="s">
        <v>124</v>
      </c>
      <c r="B22" s="90">
        <v>450000</v>
      </c>
      <c r="C22" s="81" t="s">
        <v>113</v>
      </c>
      <c r="D22" s="91">
        <v>1</v>
      </c>
      <c r="E22" s="83" t="s">
        <v>112</v>
      </c>
      <c r="F22" s="90">
        <v>30000</v>
      </c>
      <c r="G22" s="81" t="s">
        <v>113</v>
      </c>
      <c r="H22" s="83">
        <f>D22</f>
        <v>1</v>
      </c>
      <c r="I22" s="81" t="s">
        <v>125</v>
      </c>
      <c r="J22" s="90">
        <v>10000</v>
      </c>
      <c r="K22" s="81" t="s">
        <v>126</v>
      </c>
      <c r="L22" s="83">
        <f>D22+1</f>
        <v>2</v>
      </c>
      <c r="M22" s="81" t="s">
        <v>127</v>
      </c>
      <c r="N22" s="92">
        <v>60000</v>
      </c>
      <c r="O22" s="86" t="s">
        <v>128</v>
      </c>
      <c r="P22" s="93">
        <f>(B22*D22)+(F22*H22)+(J22*L22)+N22</f>
        <v>560000</v>
      </c>
      <c r="Q22" s="93">
        <f>(B22*D22)*1.08+(F22*H22)+(J22*L22)*1.08+N22</f>
        <v>597600</v>
      </c>
      <c r="R22" s="94" t="s">
        <v>129</v>
      </c>
    </row>
    <row r="23" spans="1:18" ht="20" thickTop="1" thickBot="1">
      <c r="A23" s="79" t="s">
        <v>108</v>
      </c>
      <c r="B23" s="90">
        <v>450000</v>
      </c>
      <c r="C23" s="96" t="s">
        <v>130</v>
      </c>
      <c r="D23" s="97">
        <v>1</v>
      </c>
      <c r="E23" s="98" t="s">
        <v>127</v>
      </c>
      <c r="F23" s="95">
        <v>15000</v>
      </c>
      <c r="G23" s="96" t="s">
        <v>130</v>
      </c>
      <c r="H23" s="83">
        <f>D23</f>
        <v>1</v>
      </c>
      <c r="I23" s="96" t="s">
        <v>127</v>
      </c>
      <c r="J23" s="90">
        <v>10000</v>
      </c>
      <c r="K23" s="96" t="s">
        <v>130</v>
      </c>
      <c r="L23" s="83">
        <f t="shared" ref="L23:L25" si="5">D23+1</f>
        <v>2</v>
      </c>
      <c r="M23" s="96" t="s">
        <v>127</v>
      </c>
      <c r="N23" s="99">
        <v>30000</v>
      </c>
      <c r="O23" s="100" t="s">
        <v>128</v>
      </c>
      <c r="P23" s="93">
        <f t="shared" ref="P23:P25" si="6">(B23*D23)+(F23*H23)+(J23*L23)+N23</f>
        <v>515000</v>
      </c>
      <c r="Q23" s="93">
        <f t="shared" ref="Q23:Q25" si="7">(B23*D23)*1.08+(F23*H23)+(J23*L23)*1.08+N23</f>
        <v>552600</v>
      </c>
      <c r="R23" s="94" t="s">
        <v>131</v>
      </c>
    </row>
    <row r="24" spans="1:18" ht="20" thickTop="1" thickBot="1">
      <c r="A24" s="79" t="s">
        <v>132</v>
      </c>
      <c r="B24" s="90">
        <v>450000</v>
      </c>
      <c r="C24" s="81" t="s">
        <v>133</v>
      </c>
      <c r="D24" s="91">
        <v>1</v>
      </c>
      <c r="E24" s="83" t="s">
        <v>134</v>
      </c>
      <c r="F24" s="90">
        <v>25000</v>
      </c>
      <c r="G24" s="81" t="s">
        <v>133</v>
      </c>
      <c r="H24" s="83">
        <f>D24</f>
        <v>1</v>
      </c>
      <c r="I24" s="81" t="s">
        <v>135</v>
      </c>
      <c r="J24" s="90">
        <v>10000</v>
      </c>
      <c r="K24" s="81" t="s">
        <v>136</v>
      </c>
      <c r="L24" s="83">
        <f t="shared" si="5"/>
        <v>2</v>
      </c>
      <c r="M24" s="81" t="s">
        <v>135</v>
      </c>
      <c r="N24" s="92">
        <v>50000</v>
      </c>
      <c r="O24" s="105" t="s">
        <v>137</v>
      </c>
      <c r="P24" s="93">
        <f t="shared" si="6"/>
        <v>545000</v>
      </c>
      <c r="Q24" s="93">
        <f t="shared" si="7"/>
        <v>582600</v>
      </c>
      <c r="R24" s="94" t="s">
        <v>114</v>
      </c>
    </row>
    <row r="25" spans="1:18" ht="20" thickTop="1" thickBot="1">
      <c r="A25" s="79" t="s">
        <v>115</v>
      </c>
      <c r="B25" s="90">
        <v>450000</v>
      </c>
      <c r="C25" s="81" t="s">
        <v>136</v>
      </c>
      <c r="D25" s="91">
        <v>1</v>
      </c>
      <c r="E25" s="83" t="s">
        <v>135</v>
      </c>
      <c r="F25" s="90">
        <v>35000</v>
      </c>
      <c r="G25" s="81" t="s">
        <v>136</v>
      </c>
      <c r="H25" s="83">
        <f>D25</f>
        <v>1</v>
      </c>
      <c r="I25" s="81" t="s">
        <v>135</v>
      </c>
      <c r="J25" s="90">
        <v>10000</v>
      </c>
      <c r="K25" s="81" t="s">
        <v>136</v>
      </c>
      <c r="L25" s="108">
        <f t="shared" si="5"/>
        <v>2</v>
      </c>
      <c r="M25" s="81" t="s">
        <v>135</v>
      </c>
      <c r="N25" s="92">
        <v>70000</v>
      </c>
      <c r="O25" s="86" t="s">
        <v>137</v>
      </c>
      <c r="P25" s="93">
        <f t="shared" si="6"/>
        <v>575000</v>
      </c>
      <c r="Q25" s="93">
        <f t="shared" si="7"/>
        <v>612600</v>
      </c>
      <c r="R25" s="94" t="s">
        <v>138</v>
      </c>
    </row>
    <row r="26" spans="1:18" ht="19" thickTop="1">
      <c r="A26" s="175" t="s">
        <v>139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7"/>
    </row>
    <row r="27" spans="1:18">
      <c r="A27" s="101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00"/>
      <c r="P27" s="109"/>
      <c r="Q27" s="109"/>
      <c r="R27" s="110"/>
    </row>
    <row r="28" spans="1:18">
      <c r="A28" s="190" t="s">
        <v>140</v>
      </c>
      <c r="B28" s="191"/>
      <c r="C28" s="191"/>
      <c r="D28" s="191"/>
      <c r="E28" s="191"/>
      <c r="F28" s="191"/>
      <c r="G28" s="191"/>
      <c r="H28" s="191"/>
      <c r="I28" s="179"/>
      <c r="J28" s="179"/>
      <c r="K28" s="179"/>
      <c r="L28" s="179"/>
      <c r="M28" s="179"/>
      <c r="N28" s="191"/>
      <c r="O28" s="191"/>
      <c r="P28" s="191"/>
      <c r="Q28" s="191"/>
      <c r="R28" s="192"/>
    </row>
    <row r="29" spans="1:18" ht="19" thickBot="1">
      <c r="A29" s="79" t="s">
        <v>141</v>
      </c>
      <c r="B29" s="80" t="s">
        <v>142</v>
      </c>
      <c r="C29" s="111" t="s">
        <v>130</v>
      </c>
      <c r="D29" s="82" t="s">
        <v>63</v>
      </c>
      <c r="E29" s="108" t="s">
        <v>127</v>
      </c>
      <c r="F29" s="84" t="s">
        <v>96</v>
      </c>
      <c r="G29" s="81" t="s">
        <v>130</v>
      </c>
      <c r="H29" s="82" t="s">
        <v>63</v>
      </c>
      <c r="I29" s="92" t="s">
        <v>127</v>
      </c>
      <c r="J29" s="80" t="s">
        <v>62</v>
      </c>
      <c r="K29" s="111" t="s">
        <v>130</v>
      </c>
      <c r="L29" s="82" t="s">
        <v>63</v>
      </c>
      <c r="M29" s="108" t="s">
        <v>127</v>
      </c>
      <c r="N29" s="85" t="s">
        <v>64</v>
      </c>
      <c r="O29" s="112" t="s">
        <v>128</v>
      </c>
      <c r="P29" s="87" t="s">
        <v>143</v>
      </c>
      <c r="Q29" s="87" t="s">
        <v>144</v>
      </c>
      <c r="R29" s="89" t="s">
        <v>123</v>
      </c>
    </row>
    <row r="30" spans="1:18" ht="19" thickBot="1">
      <c r="A30" s="113" t="s">
        <v>145</v>
      </c>
      <c r="B30" s="114">
        <v>100000</v>
      </c>
      <c r="C30" s="111" t="s">
        <v>130</v>
      </c>
      <c r="D30" s="115">
        <v>1</v>
      </c>
      <c r="E30" s="108" t="s">
        <v>127</v>
      </c>
      <c r="F30" s="194">
        <v>30000</v>
      </c>
      <c r="G30" s="195"/>
      <c r="H30" s="196"/>
      <c r="I30" s="111" t="s">
        <v>127</v>
      </c>
      <c r="J30" s="114">
        <v>5000</v>
      </c>
      <c r="K30" s="111" t="s">
        <v>130</v>
      </c>
      <c r="L30" s="108">
        <v>0</v>
      </c>
      <c r="M30" s="108" t="s">
        <v>127</v>
      </c>
      <c r="N30" s="116">
        <v>0</v>
      </c>
      <c r="O30" s="112" t="s">
        <v>128</v>
      </c>
      <c r="P30" s="117">
        <f>(B30*D30)+(J30*L30)+F30</f>
        <v>130000</v>
      </c>
      <c r="Q30" s="117">
        <f>(B30*D30)*1.08+F30+(J30*L30)*1.08+N30</f>
        <v>138000</v>
      </c>
      <c r="R30" s="94" t="s">
        <v>146</v>
      </c>
    </row>
    <row r="31" spans="1:18">
      <c r="A31" s="178" t="s">
        <v>147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0"/>
    </row>
    <row r="32" spans="1:18">
      <c r="A32" s="169" t="s">
        <v>148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1"/>
    </row>
    <row r="33" spans="1:18" ht="19" thickBot="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00"/>
      <c r="Q33" s="100"/>
      <c r="R33" s="120"/>
    </row>
    <row r="34" spans="1:18" ht="19" thickBot="1">
      <c r="A34" s="113" t="s">
        <v>145</v>
      </c>
      <c r="B34" s="95">
        <v>150000</v>
      </c>
      <c r="C34" s="96" t="s">
        <v>130</v>
      </c>
      <c r="D34" s="97">
        <v>1</v>
      </c>
      <c r="E34" s="98" t="s">
        <v>127</v>
      </c>
      <c r="F34" s="197">
        <v>50000</v>
      </c>
      <c r="G34" s="198"/>
      <c r="H34" s="199"/>
      <c r="I34" s="96" t="s">
        <v>127</v>
      </c>
      <c r="J34" s="95">
        <v>5000</v>
      </c>
      <c r="K34" s="96" t="s">
        <v>130</v>
      </c>
      <c r="L34" s="98">
        <f>D34</f>
        <v>1</v>
      </c>
      <c r="M34" s="98" t="s">
        <v>85</v>
      </c>
      <c r="N34" s="99">
        <v>0</v>
      </c>
      <c r="O34" s="100" t="s">
        <v>110</v>
      </c>
      <c r="P34" s="117">
        <f>(B34*D34)+(J34*L34)+F34</f>
        <v>205000</v>
      </c>
      <c r="Q34" s="117">
        <f>(B34*D34)*1.08+F34+(J34*L34)*1.08+N34</f>
        <v>217400</v>
      </c>
      <c r="R34" s="94" t="s">
        <v>114</v>
      </c>
    </row>
    <row r="35" spans="1:18">
      <c r="A35" s="178" t="s">
        <v>149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</row>
    <row r="36" spans="1:18">
      <c r="A36" s="169" t="s">
        <v>150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1"/>
    </row>
    <row r="37" spans="1:18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20"/>
    </row>
    <row r="38" spans="1:18">
      <c r="A38" s="172" t="s">
        <v>151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4"/>
    </row>
    <row r="39" spans="1:18" ht="19" thickBot="1">
      <c r="A39" s="103" t="s">
        <v>152</v>
      </c>
      <c r="B39" s="80" t="s">
        <v>153</v>
      </c>
      <c r="C39" s="81" t="s">
        <v>87</v>
      </c>
      <c r="D39" s="82" t="s">
        <v>120</v>
      </c>
      <c r="E39" s="83" t="s">
        <v>86</v>
      </c>
      <c r="F39" s="121" t="s">
        <v>154</v>
      </c>
      <c r="G39" s="81" t="s">
        <v>155</v>
      </c>
      <c r="H39" s="82" t="s">
        <v>63</v>
      </c>
      <c r="I39" s="81" t="s">
        <v>156</v>
      </c>
      <c r="J39" s="80" t="s">
        <v>62</v>
      </c>
      <c r="K39" s="81" t="s">
        <v>155</v>
      </c>
      <c r="L39" s="82" t="s">
        <v>63</v>
      </c>
      <c r="M39" s="81" t="s">
        <v>156</v>
      </c>
      <c r="N39" s="89" t="s">
        <v>157</v>
      </c>
      <c r="O39" s="86" t="s">
        <v>158</v>
      </c>
      <c r="P39" s="104" t="s">
        <v>99</v>
      </c>
      <c r="Q39" s="122" t="s">
        <v>159</v>
      </c>
      <c r="R39" s="89" t="s">
        <v>160</v>
      </c>
    </row>
    <row r="40" spans="1:18" ht="20" thickTop="1" thickBot="1">
      <c r="A40" s="79" t="s">
        <v>161</v>
      </c>
      <c r="B40" s="90">
        <v>300000</v>
      </c>
      <c r="C40" s="81" t="s">
        <v>162</v>
      </c>
      <c r="D40" s="91">
        <v>1</v>
      </c>
      <c r="E40" s="83" t="s">
        <v>163</v>
      </c>
      <c r="F40" s="123">
        <v>0</v>
      </c>
      <c r="G40" s="81" t="s">
        <v>164</v>
      </c>
      <c r="H40" s="83">
        <f t="shared" ref="H40:H43" si="8">D40+2</f>
        <v>3</v>
      </c>
      <c r="I40" s="81" t="s">
        <v>127</v>
      </c>
      <c r="J40" s="90">
        <v>5000</v>
      </c>
      <c r="K40" s="81" t="s">
        <v>130</v>
      </c>
      <c r="L40" s="83">
        <f>D40+1</f>
        <v>2</v>
      </c>
      <c r="M40" s="81" t="s">
        <v>163</v>
      </c>
      <c r="N40" s="92">
        <v>30000</v>
      </c>
      <c r="O40" s="86" t="s">
        <v>165</v>
      </c>
      <c r="P40" s="93">
        <f>(B40*D40)+(F40*H40)+(J40*L40)+N40</f>
        <v>340000</v>
      </c>
      <c r="Q40" s="93">
        <f>(B40*D40)*1.08+(F40*H40)+(J40*L40)*1.08+N40</f>
        <v>364800</v>
      </c>
      <c r="R40" s="94" t="s">
        <v>166</v>
      </c>
    </row>
    <row r="41" spans="1:18" ht="20" thickTop="1" thickBot="1">
      <c r="A41" s="79" t="s">
        <v>167</v>
      </c>
      <c r="B41" s="90">
        <v>300000</v>
      </c>
      <c r="C41" s="96" t="s">
        <v>168</v>
      </c>
      <c r="D41" s="97">
        <v>1</v>
      </c>
      <c r="E41" s="98" t="s">
        <v>169</v>
      </c>
      <c r="F41" s="123">
        <v>0</v>
      </c>
      <c r="G41" s="96" t="s">
        <v>168</v>
      </c>
      <c r="H41" s="83">
        <f t="shared" si="8"/>
        <v>3</v>
      </c>
      <c r="I41" s="96" t="s">
        <v>169</v>
      </c>
      <c r="J41" s="90">
        <v>5000</v>
      </c>
      <c r="K41" s="96" t="s">
        <v>168</v>
      </c>
      <c r="L41" s="83">
        <f t="shared" ref="L41:L43" si="9">D41+1</f>
        <v>2</v>
      </c>
      <c r="M41" s="96" t="s">
        <v>170</v>
      </c>
      <c r="N41" s="92">
        <v>30000</v>
      </c>
      <c r="O41" s="100" t="s">
        <v>171</v>
      </c>
      <c r="P41" s="93">
        <f t="shared" ref="P41:P43" si="10">(B41*D41)+(F41*H41)+(J41*L41)+N41</f>
        <v>340000</v>
      </c>
      <c r="Q41" s="93">
        <f t="shared" ref="Q41:Q43" si="11">(B41*D41)*1.08+(F41*H41)+(J41*L41)*1.08+N41</f>
        <v>364800</v>
      </c>
      <c r="R41" s="94" t="s">
        <v>89</v>
      </c>
    </row>
    <row r="42" spans="1:18" ht="20" thickTop="1" thickBot="1">
      <c r="A42" s="79" t="s">
        <v>172</v>
      </c>
      <c r="B42" s="90">
        <v>300000</v>
      </c>
      <c r="C42" s="81" t="s">
        <v>7</v>
      </c>
      <c r="D42" s="91">
        <v>1</v>
      </c>
      <c r="E42" s="83" t="s">
        <v>9</v>
      </c>
      <c r="F42" s="123">
        <v>0</v>
      </c>
      <c r="G42" s="81" t="s">
        <v>7</v>
      </c>
      <c r="H42" s="83">
        <f t="shared" si="8"/>
        <v>3</v>
      </c>
      <c r="I42" s="81" t="s">
        <v>9</v>
      </c>
      <c r="J42" s="90">
        <v>5000</v>
      </c>
      <c r="K42" s="81" t="s">
        <v>7</v>
      </c>
      <c r="L42" s="83">
        <f t="shared" si="9"/>
        <v>2</v>
      </c>
      <c r="M42" s="81" t="s">
        <v>9</v>
      </c>
      <c r="N42" s="92">
        <v>30000</v>
      </c>
      <c r="O42" s="105" t="s">
        <v>10</v>
      </c>
      <c r="P42" s="93">
        <f t="shared" si="10"/>
        <v>340000</v>
      </c>
      <c r="Q42" s="93">
        <f t="shared" si="11"/>
        <v>364800</v>
      </c>
      <c r="R42" s="94" t="s">
        <v>89</v>
      </c>
    </row>
    <row r="43" spans="1:18" ht="20" thickTop="1" thickBot="1">
      <c r="A43" s="124" t="s">
        <v>173</v>
      </c>
      <c r="B43" s="114">
        <v>300000</v>
      </c>
      <c r="C43" s="111" t="s">
        <v>93</v>
      </c>
      <c r="D43" s="115">
        <v>1</v>
      </c>
      <c r="E43" s="108" t="s">
        <v>95</v>
      </c>
      <c r="F43" s="123">
        <v>0</v>
      </c>
      <c r="G43" s="111" t="s">
        <v>93</v>
      </c>
      <c r="H43" s="108">
        <f t="shared" si="8"/>
        <v>3</v>
      </c>
      <c r="I43" s="111" t="s">
        <v>95</v>
      </c>
      <c r="J43" s="114">
        <v>5000</v>
      </c>
      <c r="K43" s="111" t="s">
        <v>93</v>
      </c>
      <c r="L43" s="108">
        <f t="shared" si="9"/>
        <v>2</v>
      </c>
      <c r="M43" s="81" t="s">
        <v>95</v>
      </c>
      <c r="N43" s="116">
        <v>30000</v>
      </c>
      <c r="O43" s="112" t="s">
        <v>174</v>
      </c>
      <c r="P43" s="93">
        <f t="shared" si="10"/>
        <v>340000</v>
      </c>
      <c r="Q43" s="93">
        <f t="shared" si="11"/>
        <v>364800</v>
      </c>
      <c r="R43" s="94" t="s">
        <v>166</v>
      </c>
    </row>
    <row r="44" spans="1:18" ht="19" thickTop="1">
      <c r="A44" s="175" t="s">
        <v>175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7"/>
    </row>
    <row r="45" spans="1:18">
      <c r="A45" s="169" t="s">
        <v>176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1"/>
    </row>
    <row r="46" spans="1:18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</row>
    <row r="47" spans="1:18" ht="19" thickBot="1">
      <c r="A47" s="103" t="s">
        <v>177</v>
      </c>
      <c r="B47" s="80" t="s">
        <v>178</v>
      </c>
      <c r="C47" s="81" t="s">
        <v>179</v>
      </c>
      <c r="D47" s="82" t="s">
        <v>63</v>
      </c>
      <c r="E47" s="83" t="s">
        <v>180</v>
      </c>
      <c r="F47" s="121" t="s">
        <v>181</v>
      </c>
      <c r="G47" s="81" t="s">
        <v>179</v>
      </c>
      <c r="H47" s="82" t="s">
        <v>63</v>
      </c>
      <c r="I47" s="81" t="s">
        <v>180</v>
      </c>
      <c r="J47" s="80" t="s">
        <v>62</v>
      </c>
      <c r="K47" s="81" t="s">
        <v>179</v>
      </c>
      <c r="L47" s="82" t="s">
        <v>63</v>
      </c>
      <c r="M47" s="81" t="s">
        <v>180</v>
      </c>
      <c r="N47" s="89" t="s">
        <v>182</v>
      </c>
      <c r="O47" s="86" t="s">
        <v>183</v>
      </c>
      <c r="P47" s="104" t="s">
        <v>99</v>
      </c>
      <c r="Q47" s="122" t="s">
        <v>159</v>
      </c>
      <c r="R47" s="89" t="s">
        <v>160</v>
      </c>
    </row>
    <row r="48" spans="1:18" ht="20" thickTop="1" thickBot="1">
      <c r="A48" s="79" t="s">
        <v>161</v>
      </c>
      <c r="B48" s="90">
        <v>450000</v>
      </c>
      <c r="C48" s="81" t="s">
        <v>179</v>
      </c>
      <c r="D48" s="91">
        <v>1</v>
      </c>
      <c r="E48" s="83" t="s">
        <v>180</v>
      </c>
      <c r="F48" s="123">
        <v>0</v>
      </c>
      <c r="G48" s="81" t="s">
        <v>179</v>
      </c>
      <c r="H48" s="83">
        <f>D48+2</f>
        <v>3</v>
      </c>
      <c r="I48" s="81" t="s">
        <v>180</v>
      </c>
      <c r="J48" s="90">
        <v>10000</v>
      </c>
      <c r="K48" s="81" t="s">
        <v>179</v>
      </c>
      <c r="L48" s="83">
        <f>D48+1</f>
        <v>2</v>
      </c>
      <c r="M48" s="81" t="s">
        <v>184</v>
      </c>
      <c r="N48" s="92">
        <v>30000</v>
      </c>
      <c r="O48" s="86" t="s">
        <v>185</v>
      </c>
      <c r="P48" s="93">
        <f>(B48*D48)+(F48*H48)+(J48*L48)+N48</f>
        <v>500000</v>
      </c>
      <c r="Q48" s="93">
        <f>(B48*D48)*1.08+(F48*H48)+(J48*L48)*1.08+N48</f>
        <v>537600</v>
      </c>
      <c r="R48" s="94" t="s">
        <v>166</v>
      </c>
    </row>
    <row r="49" spans="1:18" ht="20" thickTop="1" thickBot="1">
      <c r="A49" s="79" t="s">
        <v>186</v>
      </c>
      <c r="B49" s="90">
        <v>450000</v>
      </c>
      <c r="C49" s="96" t="s">
        <v>187</v>
      </c>
      <c r="D49" s="97">
        <v>1</v>
      </c>
      <c r="E49" s="98" t="s">
        <v>184</v>
      </c>
      <c r="F49" s="123">
        <v>0</v>
      </c>
      <c r="G49" s="96" t="s">
        <v>187</v>
      </c>
      <c r="H49" s="83">
        <f t="shared" ref="H49:H51" si="12">D49+2</f>
        <v>3</v>
      </c>
      <c r="I49" s="96" t="s">
        <v>79</v>
      </c>
      <c r="J49" s="90">
        <v>10000</v>
      </c>
      <c r="K49" s="136" t="s">
        <v>80</v>
      </c>
      <c r="L49" s="83">
        <f t="shared" ref="L49:L51" si="13">D49+1</f>
        <v>2</v>
      </c>
      <c r="M49" s="81" t="s">
        <v>184</v>
      </c>
      <c r="N49" s="92">
        <v>30000</v>
      </c>
      <c r="O49" s="100" t="s">
        <v>185</v>
      </c>
      <c r="P49" s="93">
        <f t="shared" ref="P49:P51" si="14">(B49*D49)+(F49*H49)+(J49*L49)+N49</f>
        <v>500000</v>
      </c>
      <c r="Q49" s="93">
        <f t="shared" ref="Q49:Q51" si="15">(B49*D49)*1.08+(F49*H49)+(J49*L49)*1.08+N49</f>
        <v>537600</v>
      </c>
      <c r="R49" s="94" t="s">
        <v>89</v>
      </c>
    </row>
    <row r="50" spans="1:18" ht="20" thickTop="1" thickBot="1">
      <c r="A50" s="79" t="s">
        <v>172</v>
      </c>
      <c r="B50" s="90">
        <v>450000</v>
      </c>
      <c r="C50" s="81" t="s">
        <v>130</v>
      </c>
      <c r="D50" s="91">
        <v>1</v>
      </c>
      <c r="E50" s="83" t="s">
        <v>127</v>
      </c>
      <c r="F50" s="123">
        <v>0</v>
      </c>
      <c r="G50" s="81" t="s">
        <v>130</v>
      </c>
      <c r="H50" s="83">
        <f t="shared" si="12"/>
        <v>3</v>
      </c>
      <c r="I50" s="81" t="s">
        <v>127</v>
      </c>
      <c r="J50" s="90">
        <v>10000</v>
      </c>
      <c r="K50" s="81" t="s">
        <v>130</v>
      </c>
      <c r="L50" s="83">
        <f t="shared" si="13"/>
        <v>2</v>
      </c>
      <c r="M50" s="81" t="s">
        <v>127</v>
      </c>
      <c r="N50" s="92">
        <v>30000</v>
      </c>
      <c r="O50" s="105" t="s">
        <v>128</v>
      </c>
      <c r="P50" s="93">
        <f t="shared" si="14"/>
        <v>500000</v>
      </c>
      <c r="Q50" s="93">
        <f t="shared" si="15"/>
        <v>537600</v>
      </c>
      <c r="R50" s="94" t="s">
        <v>89</v>
      </c>
    </row>
    <row r="51" spans="1:18" ht="20" thickTop="1" thickBot="1">
      <c r="A51" s="124" t="s">
        <v>173</v>
      </c>
      <c r="B51" s="90">
        <v>450000</v>
      </c>
      <c r="C51" s="81" t="s">
        <v>130</v>
      </c>
      <c r="D51" s="91">
        <v>1</v>
      </c>
      <c r="E51" s="83" t="s">
        <v>127</v>
      </c>
      <c r="F51" s="123">
        <v>0</v>
      </c>
      <c r="G51" s="81" t="s">
        <v>130</v>
      </c>
      <c r="H51" s="83">
        <f t="shared" si="12"/>
        <v>3</v>
      </c>
      <c r="I51" s="81" t="s">
        <v>127</v>
      </c>
      <c r="J51" s="90">
        <v>10000</v>
      </c>
      <c r="K51" s="81" t="s">
        <v>130</v>
      </c>
      <c r="L51" s="83">
        <f t="shared" si="13"/>
        <v>2</v>
      </c>
      <c r="M51" s="81" t="s">
        <v>127</v>
      </c>
      <c r="N51" s="92">
        <v>30000</v>
      </c>
      <c r="O51" s="86" t="s">
        <v>128</v>
      </c>
      <c r="P51" s="93">
        <f t="shared" si="14"/>
        <v>500000</v>
      </c>
      <c r="Q51" s="93">
        <f t="shared" si="15"/>
        <v>537600</v>
      </c>
      <c r="R51" s="94" t="s">
        <v>166</v>
      </c>
    </row>
    <row r="52" spans="1:18" ht="19" thickTop="1">
      <c r="A52" s="143" t="s">
        <v>188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6"/>
    </row>
    <row r="53" spans="1:18">
      <c r="A53" s="169" t="s">
        <v>189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1"/>
    </row>
    <row r="54" spans="1:18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30"/>
    </row>
    <row r="55" spans="1:18" ht="19" thickBot="1">
      <c r="A55" s="79" t="s">
        <v>190</v>
      </c>
      <c r="B55" s="80" t="s">
        <v>119</v>
      </c>
      <c r="C55" s="81" t="s">
        <v>187</v>
      </c>
      <c r="D55" s="82" t="s">
        <v>63</v>
      </c>
      <c r="E55" s="83" t="s">
        <v>184</v>
      </c>
      <c r="F55" s="121" t="s">
        <v>154</v>
      </c>
      <c r="G55" s="81" t="s">
        <v>187</v>
      </c>
      <c r="H55" s="82" t="s">
        <v>63</v>
      </c>
      <c r="I55" s="81" t="s">
        <v>184</v>
      </c>
      <c r="J55" s="80" t="s">
        <v>62</v>
      </c>
      <c r="K55" s="81" t="s">
        <v>187</v>
      </c>
      <c r="L55" s="82" t="s">
        <v>63</v>
      </c>
      <c r="M55" s="81" t="s">
        <v>184</v>
      </c>
      <c r="N55" s="89" t="s">
        <v>191</v>
      </c>
      <c r="O55" s="86" t="s">
        <v>165</v>
      </c>
      <c r="P55" s="104" t="s">
        <v>99</v>
      </c>
      <c r="Q55" s="122" t="s">
        <v>159</v>
      </c>
      <c r="R55" s="89" t="s">
        <v>191</v>
      </c>
    </row>
    <row r="56" spans="1:18" ht="20" thickTop="1" thickBot="1">
      <c r="A56" s="103" t="s">
        <v>192</v>
      </c>
      <c r="B56" s="90">
        <v>300000</v>
      </c>
      <c r="C56" s="81" t="s">
        <v>164</v>
      </c>
      <c r="D56" s="91">
        <v>1</v>
      </c>
      <c r="E56" s="83" t="s">
        <v>163</v>
      </c>
      <c r="F56" s="123">
        <v>0</v>
      </c>
      <c r="G56" s="81" t="s">
        <v>164</v>
      </c>
      <c r="H56" s="83">
        <f t="shared" ref="H56" si="16">D56+2</f>
        <v>3</v>
      </c>
      <c r="I56" s="81" t="s">
        <v>85</v>
      </c>
      <c r="J56" s="90">
        <v>5000</v>
      </c>
      <c r="K56" s="81" t="s">
        <v>84</v>
      </c>
      <c r="L56" s="83">
        <f>D56+1</f>
        <v>2</v>
      </c>
      <c r="M56" s="81" t="s">
        <v>86</v>
      </c>
      <c r="N56" s="92">
        <v>50000</v>
      </c>
      <c r="O56" s="86" t="s">
        <v>88</v>
      </c>
      <c r="P56" s="93">
        <f>(B56*D56)+(F56*H56)+(J56*L56)+N56</f>
        <v>360000</v>
      </c>
      <c r="Q56" s="93">
        <f>(B56*D56)*1.08+(F56*H56)+(J56*L56)*1.08+N56</f>
        <v>384800</v>
      </c>
      <c r="R56" s="94" t="s">
        <v>114</v>
      </c>
    </row>
    <row r="57" spans="1:18" ht="20" thickTop="1" thickBot="1">
      <c r="A57" s="103" t="s">
        <v>193</v>
      </c>
      <c r="B57" s="90">
        <v>450000</v>
      </c>
      <c r="C57" s="81" t="s">
        <v>87</v>
      </c>
      <c r="D57" s="91">
        <v>1</v>
      </c>
      <c r="E57" s="83" t="s">
        <v>86</v>
      </c>
      <c r="F57" s="123">
        <v>0</v>
      </c>
      <c r="G57" s="81" t="s">
        <v>87</v>
      </c>
      <c r="H57" s="83">
        <f>D57+2</f>
        <v>3</v>
      </c>
      <c r="I57" s="81" t="s">
        <v>156</v>
      </c>
      <c r="J57" s="90">
        <v>10000</v>
      </c>
      <c r="K57" s="81" t="s">
        <v>155</v>
      </c>
      <c r="L57" s="83">
        <f>D57+1</f>
        <v>2</v>
      </c>
      <c r="M57" s="81" t="s">
        <v>194</v>
      </c>
      <c r="N57" s="92">
        <v>50000</v>
      </c>
      <c r="O57" s="86" t="s">
        <v>158</v>
      </c>
      <c r="P57" s="93">
        <f t="shared" ref="P57:P58" si="17">(B57*D57)+(F57*H57)+(J57*L57)+N57</f>
        <v>520000</v>
      </c>
      <c r="Q57" s="93">
        <f t="shared" ref="Q57:Q58" si="18">(B57*D57)*1.08+(F57*H57)+(J57*L57)*1.08+N57</f>
        <v>557600</v>
      </c>
      <c r="R57" s="94" t="s">
        <v>114</v>
      </c>
    </row>
    <row r="58" spans="1:18" ht="20" thickTop="1" thickBot="1">
      <c r="A58" s="103" t="s">
        <v>195</v>
      </c>
      <c r="B58" s="90">
        <v>600000</v>
      </c>
      <c r="C58" s="81" t="s">
        <v>162</v>
      </c>
      <c r="D58" s="91">
        <v>1</v>
      </c>
      <c r="E58" s="83" t="s">
        <v>194</v>
      </c>
      <c r="F58" s="123">
        <v>0</v>
      </c>
      <c r="G58" s="81" t="s">
        <v>162</v>
      </c>
      <c r="H58" s="83">
        <f>D58+2</f>
        <v>3</v>
      </c>
      <c r="I58" s="81" t="s">
        <v>163</v>
      </c>
      <c r="J58" s="90">
        <v>15000</v>
      </c>
      <c r="K58" s="81" t="s">
        <v>164</v>
      </c>
      <c r="L58" s="83">
        <f t="shared" ref="L58" si="19">D58+1</f>
        <v>2</v>
      </c>
      <c r="M58" s="81" t="s">
        <v>85</v>
      </c>
      <c r="N58" s="92">
        <v>50000</v>
      </c>
      <c r="O58" s="86" t="s">
        <v>110</v>
      </c>
      <c r="P58" s="93">
        <f t="shared" si="17"/>
        <v>680000</v>
      </c>
      <c r="Q58" s="93">
        <f t="shared" si="18"/>
        <v>730400</v>
      </c>
      <c r="R58" s="94" t="s">
        <v>114</v>
      </c>
    </row>
    <row r="59" spans="1:18" ht="19" thickTop="1">
      <c r="A59" s="143" t="s">
        <v>196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6"/>
    </row>
    <row r="60" spans="1:18">
      <c r="A60" s="169" t="s">
        <v>197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1"/>
    </row>
    <row r="61" spans="1:18">
      <c r="A61" s="131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3"/>
      <c r="P61" s="134"/>
      <c r="Q61" s="134"/>
      <c r="R61" s="135"/>
    </row>
    <row r="62" spans="1:18">
      <c r="A62" s="172" t="s">
        <v>198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4"/>
    </row>
  </sheetData>
  <sheetProtection password="CC61" sheet="1" objects="1" scenarios="1"/>
  <mergeCells count="21">
    <mergeCell ref="A35:R35"/>
    <mergeCell ref="A1:R2"/>
    <mergeCell ref="A4:R4"/>
    <mergeCell ref="A6:R6"/>
    <mergeCell ref="A12:R12"/>
    <mergeCell ref="A19:R19"/>
    <mergeCell ref="A26:R26"/>
    <mergeCell ref="A28:R28"/>
    <mergeCell ref="F30:H30"/>
    <mergeCell ref="A31:R31"/>
    <mergeCell ref="A32:R32"/>
    <mergeCell ref="F34:H34"/>
    <mergeCell ref="A59:R59"/>
    <mergeCell ref="A60:R60"/>
    <mergeCell ref="A62:R62"/>
    <mergeCell ref="A36:R36"/>
    <mergeCell ref="A38:R38"/>
    <mergeCell ref="A44:R44"/>
    <mergeCell ref="A45:R45"/>
    <mergeCell ref="A52:R52"/>
    <mergeCell ref="A53:R53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芸舞妓目安料金表</vt:lpstr>
      <vt:lpstr>Estimate Statement</vt:lpstr>
    </vt:vector>
  </TitlesOfParts>
  <Company>アヴァンギャルド株式会社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Daiei Sato</dc:creator>
  <cp:lastModifiedBy>Daiei Sato</cp:lastModifiedBy>
  <dcterms:created xsi:type="dcterms:W3CDTF">2018-09-27T02:04:08Z</dcterms:created>
  <dcterms:modified xsi:type="dcterms:W3CDTF">2018-09-28T11:28:41Z</dcterms:modified>
</cp:coreProperties>
</file>